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General Business\Procurement Department\Прохоров ОЦЕНКА\2 Дог ПРОДАЖА\338 продажа ЦР комс\"/>
    </mc:Choice>
  </mc:AlternateContent>
  <bookViews>
    <workbookView xWindow="0" yWindow="0" windowWidth="25200" windowHeight="11850"/>
  </bookViews>
  <sheets>
    <sheet name="заявка " sheetId="3" r:id="rId1"/>
  </sheets>
  <definedNames>
    <definedName name="_xlnm._FilterDatabase" localSheetId="0" hidden="1">'заявка '!$A$9:$BL$59</definedName>
    <definedName name="_xlnm.Print_Area" localSheetId="0">'заявка '!$A$1:$O$79</definedName>
  </definedNames>
  <calcPr calcId="162913" refMode="R1C1"/>
</workbook>
</file>

<file path=xl/calcChain.xml><?xml version="1.0" encoding="utf-8"?>
<calcChain xmlns="http://schemas.openxmlformats.org/spreadsheetml/2006/main">
  <c r="J11" i="3" l="1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10" i="3"/>
  <c r="I59" i="3" l="1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60" i="3" l="1"/>
  <c r="M54" i="3" l="1"/>
  <c r="L54" i="3"/>
  <c r="L55" i="3" l="1"/>
  <c r="L56" i="3"/>
  <c r="L57" i="3"/>
  <c r="L58" i="3"/>
  <c r="L5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60" i="3" l="1"/>
  <c r="F61" i="3" s="1"/>
  <c r="M55" i="3" l="1"/>
  <c r="M56" i="3"/>
  <c r="M57" i="3"/>
  <c r="M58" i="3"/>
  <c r="M5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60" i="3" l="1"/>
  <c r="F62" i="3" s="1"/>
</calcChain>
</file>

<file path=xl/sharedStrings.xml><?xml version="1.0" encoding="utf-8"?>
<sst xmlns="http://schemas.openxmlformats.org/spreadsheetml/2006/main" count="423" uniqueCount="124">
  <si>
    <t>Дата котировки/ Quote date: дд.мм.гггг/dd.mm.yyyy</t>
  </si>
  <si>
    <t>UOM / ед.изм.</t>
  </si>
  <si>
    <t>ПРИЛОЖЕНИЕ/EXHIBIT №2</t>
  </si>
  <si>
    <t>Регион/
Region</t>
  </si>
  <si>
    <t>Наименование продукции/
 Product name</t>
  </si>
  <si>
    <t>БЛАНК КОМПАНИИ-УЧАСТНИЦЫ ТЕНДЕРА/ Bidder’s letterhead</t>
  </si>
  <si>
    <t>Валюта/ Currency</t>
  </si>
  <si>
    <t>Item / Поз.</t>
  </si>
  <si>
    <t>Кол-во компл./ QTY sets</t>
  </si>
  <si>
    <t>Итого по тендерному предложению / BID Total</t>
  </si>
  <si>
    <t>Примечание:</t>
  </si>
  <si>
    <t>(дата/date)</t>
  </si>
  <si>
    <t>Образец Тендерного предложения Компании-учатсницы / Bidder’s bid template</t>
  </si>
  <si>
    <t>ТЕНДЕРНОЕ ПРЕДЛОЖЕНИЕ/Bid</t>
  </si>
  <si>
    <t>Артикул</t>
  </si>
  <si>
    <r>
      <t xml:space="preserve">Реквизиты грузоотправителя / </t>
    </r>
    <r>
      <rPr>
        <b/>
        <sz val="13"/>
        <rFont val="Times New Roman"/>
        <family val="1"/>
        <charset val="204"/>
      </rPr>
      <t>Delivery address (details)</t>
    </r>
  </si>
  <si>
    <t>(подпись, печать/signature, seal)</t>
  </si>
  <si>
    <t>(Ф.И.О., должность/Name, title)</t>
  </si>
  <si>
    <r>
      <rPr>
        <b/>
        <sz val="16"/>
        <color theme="1"/>
        <rFont val="Times New Roman"/>
        <family val="1"/>
        <charset val="204"/>
      </rPr>
      <t>Условия оплаты</t>
    </r>
    <r>
      <rPr>
        <sz val="16"/>
        <color theme="1"/>
        <rFont val="Times New Roman"/>
        <family val="1"/>
        <charset val="204"/>
      </rPr>
      <t>: Аванс 100% / Terms of payment: Advance payment 100%</t>
    </r>
  </si>
  <si>
    <t xml:space="preserve">НЕОБХОДИМО ЗАПОЛНИТЬ СУММУ </t>
  </si>
  <si>
    <t xml:space="preserve">Технические характеристики </t>
  </si>
  <si>
    <t>-</t>
  </si>
  <si>
    <t>м</t>
  </si>
  <si>
    <t>2.Покупатель ознакомлен с техническим состоянием оборудования. 
The buyer is acquainted with the technical condition of the equipment.</t>
  </si>
  <si>
    <t xml:space="preserve">3. Каждая страница коммерческого предложения визируется уполномоченным лицом участника закупки/
Each page of the bid shall be initialed by an authorized officer of the bidder
 </t>
  </si>
  <si>
    <t>4. В цену товара включены транспортные расходы. Общая стоимость товаров включает в себя все расходы по вывозу товара со склада продавца/
The Goods' pirce includes transportation cost. Total cost of Goods includes all costs associated with the Goods transportation from Seller's warehouse.</t>
  </si>
  <si>
    <t>тн</t>
  </si>
  <si>
    <t>ЦР</t>
  </si>
  <si>
    <t>оценка</t>
  </si>
  <si>
    <t>RUB</t>
  </si>
  <si>
    <t xml:space="preserve">Итого сумма без НДС составляет / Total amount excluding VAT </t>
  </si>
  <si>
    <t>Срок действия предложения:    90 дней с даты вскрытия предложения, указанной в запросе КТК (не менее 90 дней)/ Bid validity: 90 days after date of bid opening (not less then 90 days).</t>
  </si>
  <si>
    <t>кг</t>
  </si>
  <si>
    <t>Демонтированная аккумуляторная батарея Sprinter P12V600</t>
  </si>
  <si>
    <r>
      <rPr>
        <b/>
        <sz val="16"/>
        <color theme="1"/>
        <rFont val="Times New Roman"/>
        <family val="1"/>
        <charset val="204"/>
      </rPr>
      <t>Условия поставки:</t>
    </r>
    <r>
      <rPr>
        <sz val="16"/>
        <color theme="1"/>
        <rFont val="Times New Roman"/>
        <family val="1"/>
        <charset val="204"/>
      </rPr>
      <t xml:space="preserve"> 
Вывоз со склада НПС "Комсомольская", РФ, Республика Калмыкия, Черноземельcкий район</t>
    </r>
  </si>
  <si>
    <t>Демонтированная аккумуляторная батарея sonnenschein A412/65 G6 12V</t>
  </si>
  <si>
    <t>т</t>
  </si>
  <si>
    <t>1084543</t>
  </si>
  <si>
    <t>1081858</t>
  </si>
  <si>
    <t>1099229</t>
  </si>
  <si>
    <t>1085234</t>
  </si>
  <si>
    <t>1117962</t>
  </si>
  <si>
    <t>1103434</t>
  </si>
  <si>
    <t>1100720</t>
  </si>
  <si>
    <t>1099358</t>
  </si>
  <si>
    <t>1099189</t>
  </si>
  <si>
    <t>1099222</t>
  </si>
  <si>
    <t>1096539</t>
  </si>
  <si>
    <t>1096540</t>
  </si>
  <si>
    <t>ед изм к акб</t>
  </si>
  <si>
    <t>Склад НПС "Комсомольская" по адресу: РФ, Республика Калмыкия, Черноземельcкий район</t>
  </si>
  <si>
    <t>Начальная минимальная цена без НДС за ед., руб / Jump-off price, excl VAT, RUB</t>
  </si>
  <si>
    <t>Демонтированная аккумуляторная  батарея Delta DTM 1226</t>
  </si>
  <si>
    <t>Демонтированная аккумуляторная батарея 6 СТ-132</t>
  </si>
  <si>
    <t>Демонтированная аккумуляторная батарея CSB GP 1272 F2 / Dismantled materials</t>
  </si>
  <si>
    <t>Демонтированная аккумуляторная батарея Delta DTM 12045 / Dismantled battery Delta DTM 12045</t>
  </si>
  <si>
    <t>Демонтированная аккумуляторная батарея Delta DTM 1207 / Dismantled battery Delta DTM 1207</t>
  </si>
  <si>
    <t>Демонтированная аккумуляторная батарея DTM 1217 / Dismantled battery DTM 1217</t>
  </si>
  <si>
    <t>Демонтированная аккумуляторная батарея General Security GS12-40</t>
  </si>
  <si>
    <t>Демонтированная аккумуляторная батарея GNB Sprinter S12V120</t>
  </si>
  <si>
    <t>Демонтированная аккумуляторная батарея Sprinter P12V600 / Dismantled Sprinter P12V600 battery</t>
  </si>
  <si>
    <t>Демонтированная аккумуляторная батарея Ventura GP 12-18 Ventura</t>
  </si>
  <si>
    <t>Демонтированные аккумуляторные батареи CSB GPL 1272 F2FR 12V 7.2Ah</t>
  </si>
  <si>
    <t>Демонтированные аккумуляторные батареи Sprinter SP12V3000</t>
  </si>
  <si>
    <t>Демонтированные свинцово-кислотные аккумуляторные батареи DELTA DTM 12008 12V0.8Ah</t>
  </si>
  <si>
    <t>Демонтированные свинцово-кислотные аккумуляторные батареи PowerSafe 12V92F</t>
  </si>
  <si>
    <t>Демонтированные свинцово-кислотные аккумуляторные батареи SONNENSCHEIN A412/85 F10</t>
  </si>
  <si>
    <t>Демонтированный провод СИП / Dismantled materials</t>
  </si>
  <si>
    <t>Демонтированный провод АС-50/8 / Dismantled cable</t>
  </si>
  <si>
    <t xml:space="preserve">Демонтированный провод 
провода АС 70/11
</t>
  </si>
  <si>
    <t>Демонтированная аккумуляторная батарея sonnenschein A412/65 G6 12V / dismantled sonnenschein a412/65</t>
  </si>
  <si>
    <t>Демонтированный Распределительный щит 0,4кВ (компрессорная) (FA52588/ FNO-16052/ 24-PK-M001) / Distr</t>
  </si>
  <si>
    <t>Демонтированная компрессорная установка CompAir БС / Dismantled aircompressor assy “CompAir”</t>
  </si>
  <si>
    <t>Демонтированный блок бесперебойного питания 1х5,5 кВА / Dismantled block of uninterrupted power of 1</t>
  </si>
  <si>
    <t>Демонтированный суперфильтр СПФ-6.3-2Г / The dismantled SPF-6.3-2G superfilter</t>
  </si>
  <si>
    <t>Демонтированный светильник НСП17-200 / Dismantled NSP17-200 lamp</t>
  </si>
  <si>
    <t>Демонтированный трансформатор напряжения ELETRAFOR cod. 2338110060 №73213 / Dismantled ELETRAFOR cod</t>
  </si>
  <si>
    <t>Демонтированный светильник РСП-05-125-702 / Dismantled RSP-05-125-702 lamp</t>
  </si>
  <si>
    <t>Демонтированный кабель ВВГнг-LS 5х4</t>
  </si>
  <si>
    <t>Демонтированный кабель ВВГ нг(А-LS) 5x6</t>
  </si>
  <si>
    <t>Демонтированный кабель медный 5х16 мм2 / The dismantled cable of copper 5х16 mm2</t>
  </si>
  <si>
    <t>Демонтированный силовой кабель 4х16 мм2 одножильный / Dismantled power cable 4х16 of mm2 single-core</t>
  </si>
  <si>
    <t>Демонтированный силовой кабель 5*6 мм2 (ВВГнг-ls) / The dismantled power cable 5*6 of mm2 (VVGNG-ls)</t>
  </si>
  <si>
    <t>Демонтированный силовой кабель 4х16 мм2 многожильный / Dismantled power cable 4х16 of mm2 multicore</t>
  </si>
  <si>
    <t>Демонтированный кабель КУИНнг(A)-LS 2x2x1,5 / Dismantled Cable КУИНнг(A)-LS 2x2x1,5</t>
  </si>
  <si>
    <t>Демонтированный кабель КУИНнг (А)-LS 5x2x1,0 / Dismantled cable КУИНнг (А)-LS 5x2x1,0</t>
  </si>
  <si>
    <t>Демонтированный контрольный кабель КУИН НГ LS 2х2х1,0 / Dismantled control cable КУИНнг -LS 2х2х1,0</t>
  </si>
  <si>
    <t>Демонтированный силовой кабель с броней из стальных лент 3х4 мм2 / Dismantled power cable with armor</t>
  </si>
  <si>
    <t>Демонтированный контрольный кабель КУИН НГ LS 2х2х0,5 / Dismantled control cable КУИНнг -LS 2х2х0,5</t>
  </si>
  <si>
    <t>Демонтированный кабель КВЭВЭнг-LS 10х2х1 / The dismantled КВЭВЭнг-LS cable 10х2х1</t>
  </si>
  <si>
    <t>Демонтированный кабель CU PVC 3х1,5 / Dismantled cable CU PVC 3х1,5</t>
  </si>
  <si>
    <t>Демонтированный контрольный кабель КУИН НГ LS 6х2х0,5 / Dismantled control cable КУИНнг -LS 6х2х0,5</t>
  </si>
  <si>
    <t>Демонтированный кабель 3х2,5 / Dismantling cable 3х2,5</t>
  </si>
  <si>
    <t>Демонтированный кабель КУИНнг (А)-LS 1х3х1,5 / Dismantled cable КУИНнг (А)-LS 1х3х1,5</t>
  </si>
  <si>
    <t>Демонтированный силовой кабель с броней из стальных лент 3х10 мм2 / Dismantled power cable with armo</t>
  </si>
  <si>
    <t>Демонтированный провод 1х35 мм2 / Dismantled wire of 1х35 mm2</t>
  </si>
  <si>
    <t>Демонтированный кабель силовой медный 1х50 мм2 / Dismantled copper power cable 1x50 mm2</t>
  </si>
  <si>
    <t>Демонтированный провод медный 1х70 мм2 / Dismantled copper wire 1x70 mm2</t>
  </si>
  <si>
    <t>Демонтированный силовой кабель 5*120 мм2 (на кабеле установлены 4 концевых муфты) / The dismantled p</t>
  </si>
  <si>
    <t>Демонтированный кабель марка ВВГнг-LS, сечение (4х120) (медный) / Dismantled cable the VVGNG-LS bran</t>
  </si>
  <si>
    <t>шт</t>
  </si>
  <si>
    <t>Шт</t>
  </si>
  <si>
    <t>км</t>
  </si>
  <si>
    <t>НЗ1 от 30.06.2026</t>
  </si>
  <si>
    <t>АКБ</t>
  </si>
  <si>
    <t>алюминий</t>
  </si>
  <si>
    <t>крупногабарит</t>
  </si>
  <si>
    <t>довесок</t>
  </si>
  <si>
    <t>кабель</t>
  </si>
  <si>
    <t>кабель ЖИР</t>
  </si>
  <si>
    <t>тип ТМЦ</t>
  </si>
  <si>
    <t>вес единицы АКБ (расчетный)</t>
  </si>
  <si>
    <t>примерная цена</t>
  </si>
  <si>
    <t>итог (примерно)</t>
  </si>
  <si>
    <t>вес одного метра каб (примерно)</t>
  </si>
  <si>
    <t>Все данные в таблице - ориентировочные</t>
  </si>
  <si>
    <t>Закупка №0063-PROC-2026 Реализация электротехнических неликвидных ТМЦ Калмыкия / 
Purchase №0063-PROC-2026 Sales of electrical illiquid inventory items of the Central Region</t>
  </si>
  <si>
    <t>1. Предложение Покупателя в обязательном порядке должно включать все позиции тендера №0063-PROC-2026 (предложения на часть позиций не будут рассматриваться).
The Buyer's offer must necessarily include all the positions of tender no.0063-PROC-2026</t>
  </si>
  <si>
    <t>Начальная минимальная сумма без НДС 22%, руб / Jump-off total price, without VAT 20%, RUB</t>
  </si>
  <si>
    <t>Начальная минимальная сумма с НДС 22%, руб / Jump-off total price, incl VAT 20%, RUB</t>
  </si>
  <si>
    <t xml:space="preserve">Итого НДС (22%) составляет: / Total Vat  (22%) </t>
  </si>
  <si>
    <t>Сумма без НДС 22%, руб/ Total price without VAT 22%, RUB</t>
  </si>
  <si>
    <t>Цена за ед. без НДС 22%, руб/ Price per ea price, excl VAT, RUB</t>
  </si>
  <si>
    <t>Сумма с НДС 22%, руб /  Total price  excl VAT 22%, RUB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</si>
</sst>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₽_-;\-* #,##0.00\ _₽_-;_-* &quot;-&quot;??\ _₽_-;_-@_-"/>
    <numFmt numFmtId="165" formatCode="#,##0.00_ ;\-#,##0.00\ "/>
    <numFmt numFmtId="166" formatCode="_-* #,##0.0\ _₽_-;\-* #,##0.0\ _₽_-;_-* &quot;-&quot;??\ _₽_-;_-@_-"/>
    <numFmt numFmtId="167" formatCode="_-* #,##0\ _₽_-;\-* #,##0\ _₽_-;_-* &quot;-&quot;??\ _₽_-;_-@_-"/>
    <numFmt numFmtId="168" formatCode="_-* #,##0.0\ _₽_-;\-* #,##0.0\ _₽_-;_-* &quot;-&quot;?\ _₽_-;_-@_-"/>
  </numFmts>
  <fonts count="15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i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81">
    <xf numFmtId="0" fontId="0" fillId="0" borderId="0" xfId="0"/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166" fontId="8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67" fontId="1" fillId="0" borderId="0" xfId="2" applyNumberFormat="1" applyFont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66" fontId="2" fillId="0" borderId="0" xfId="2" applyNumberFormat="1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66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10" fillId="3" borderId="1" xfId="2" applyNumberFormat="1" applyFont="1" applyFill="1" applyBorder="1" applyAlignment="1" applyProtection="1">
      <alignment horizontal="center" vertical="center" wrapText="1"/>
      <protection locked="0"/>
    </xf>
    <xf numFmtId="166" fontId="11" fillId="2" borderId="6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167" fontId="0" fillId="0" borderId="0" xfId="2" applyNumberFormat="1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166" fontId="1" fillId="0" borderId="0" xfId="2" applyNumberFormat="1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166" fontId="1" fillId="0" borderId="0" xfId="2" applyNumberFormat="1" applyFont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166" fontId="1" fillId="0" borderId="0" xfId="2" applyNumberFormat="1" applyFont="1" applyBorder="1" applyAlignment="1" applyProtection="1">
      <alignment horizontal="left" vertical="center" wrapText="1"/>
      <protection locked="0"/>
    </xf>
    <xf numFmtId="167" fontId="1" fillId="0" borderId="0" xfId="2" applyNumberFormat="1" applyFont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167" fontId="0" fillId="0" borderId="0" xfId="2" applyNumberFormat="1" applyFont="1" applyBorder="1" applyProtection="1"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166" fontId="8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65" fontId="11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166" fontId="4" fillId="2" borderId="1" xfId="2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166" fontId="10" fillId="0" borderId="1" xfId="2" applyNumberFormat="1" applyFont="1" applyFill="1" applyBorder="1" applyAlignment="1" applyProtection="1">
      <alignment horizontal="center" vertical="center" wrapText="1"/>
    </xf>
    <xf numFmtId="166" fontId="10" fillId="0" borderId="6" xfId="2" applyNumberFormat="1" applyFont="1" applyFill="1" applyBorder="1" applyAlignment="1" applyProtection="1">
      <alignment horizontal="center" vertical="center" wrapText="1"/>
    </xf>
    <xf numFmtId="166" fontId="11" fillId="2" borderId="6" xfId="0" applyNumberFormat="1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Protection="1"/>
    <xf numFmtId="167" fontId="0" fillId="0" borderId="0" xfId="2" applyNumberFormat="1" applyFont="1" applyProtection="1"/>
    <xf numFmtId="0" fontId="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</xf>
    <xf numFmtId="164" fontId="1" fillId="0" borderId="0" xfId="0" applyNumberFormat="1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67" fontId="1" fillId="0" borderId="1" xfId="2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7" fontId="1" fillId="0" borderId="0" xfId="2" applyNumberFormat="1" applyFont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166" fontId="1" fillId="0" borderId="0" xfId="0" applyNumberFormat="1" applyFont="1" applyAlignment="1" applyProtection="1">
      <alignment vertical="center"/>
    </xf>
    <xf numFmtId="168" fontId="1" fillId="0" borderId="0" xfId="0" applyNumberFormat="1" applyFont="1" applyAlignment="1" applyProtection="1">
      <alignment vertical="center"/>
    </xf>
  </cellXfs>
  <cellStyles count="3">
    <cellStyle name="Normal 4" xfId="1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5"/>
  <sheetViews>
    <sheetView tabSelected="1" view="pageBreakPreview" zoomScale="55" zoomScaleNormal="70" zoomScaleSheetLayoutView="55" workbookViewId="0">
      <selection activeCell="A6" sqref="A6:O6"/>
    </sheetView>
  </sheetViews>
  <sheetFormatPr defaultColWidth="9.140625" defaultRowHeight="18.75" x14ac:dyDescent="0.25"/>
  <cols>
    <col min="1" max="1" width="9.140625" style="10"/>
    <col min="2" max="2" width="15.85546875" style="6" customWidth="1"/>
    <col min="3" max="3" width="11.42578125" style="10" customWidth="1"/>
    <col min="4" max="4" width="113.5703125" style="6" customWidth="1"/>
    <col min="5" max="5" width="30.5703125" style="6" hidden="1" customWidth="1"/>
    <col min="6" max="6" width="23.7109375" style="10" customWidth="1"/>
    <col min="7" max="7" width="20.42578125" style="10" bestFit="1" customWidth="1"/>
    <col min="8" max="8" width="23.85546875" style="11" customWidth="1"/>
    <col min="9" max="9" width="26.7109375" style="11" customWidth="1"/>
    <col min="10" max="10" width="27.5703125" style="11" customWidth="1"/>
    <col min="11" max="12" width="23.85546875" style="6" customWidth="1"/>
    <col min="13" max="13" width="22.5703125" style="6" customWidth="1"/>
    <col min="14" max="14" width="18" style="6" customWidth="1"/>
    <col min="15" max="15" width="28" style="6" customWidth="1"/>
    <col min="16" max="16" width="8.85546875" style="14" customWidth="1"/>
    <col min="17" max="17" width="36.42578125" style="14" hidden="1" customWidth="1"/>
    <col min="18" max="18" width="32.28515625" style="15" hidden="1" customWidth="1"/>
    <col min="19" max="19" width="8.85546875" style="14" hidden="1" customWidth="1"/>
    <col min="20" max="20" width="29.7109375" style="14" hidden="1" customWidth="1"/>
    <col min="21" max="21" width="16.42578125" style="14" hidden="1" customWidth="1"/>
    <col min="22" max="22" width="19" style="14" hidden="1" customWidth="1"/>
    <col min="23" max="23" width="22" style="14" hidden="1" customWidth="1"/>
    <col min="24" max="24" width="22.85546875" style="14" hidden="1" customWidth="1"/>
    <col min="25" max="64" width="8.85546875" style="14" customWidth="1"/>
    <col min="65" max="16384" width="9.140625" style="6"/>
  </cols>
  <sheetData>
    <row r="1" spans="1:64" ht="20.25" x14ac:dyDescent="0.25">
      <c r="A1" s="1"/>
      <c r="B1" s="2"/>
      <c r="C1" s="1"/>
      <c r="D1" s="2"/>
      <c r="E1" s="2"/>
      <c r="F1" s="1"/>
      <c r="G1" s="1"/>
      <c r="H1" s="3"/>
      <c r="I1" s="3"/>
      <c r="J1" s="3"/>
      <c r="K1" s="2"/>
      <c r="L1" s="2"/>
      <c r="M1" s="2"/>
      <c r="N1" s="2"/>
      <c r="O1" s="2"/>
      <c r="P1" s="31"/>
      <c r="Q1" s="31"/>
      <c r="R1" s="5"/>
      <c r="S1" s="31"/>
      <c r="T1" s="31"/>
      <c r="U1" s="31"/>
      <c r="V1" s="31"/>
      <c r="W1" s="31"/>
      <c r="X1" s="31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</row>
    <row r="2" spans="1:64" ht="21" x14ac:dyDescent="0.35">
      <c r="A2" s="62" t="s">
        <v>2</v>
      </c>
      <c r="B2" s="62"/>
      <c r="C2" s="62"/>
      <c r="D2" s="62"/>
      <c r="E2" s="46"/>
      <c r="F2" s="7"/>
      <c r="G2" s="7"/>
      <c r="H2" s="8"/>
      <c r="I2" s="8"/>
      <c r="J2" s="8"/>
      <c r="K2" s="9"/>
      <c r="L2" s="9"/>
      <c r="M2" s="9"/>
      <c r="N2" s="9"/>
      <c r="O2" s="9"/>
      <c r="P2" s="31"/>
      <c r="Q2" s="31"/>
      <c r="R2" s="5"/>
      <c r="S2" s="31"/>
      <c r="T2" s="31"/>
      <c r="U2" s="31"/>
      <c r="V2" s="31"/>
      <c r="W2" s="31"/>
      <c r="X2" s="31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</row>
    <row r="3" spans="1:64" ht="20.25" x14ac:dyDescent="0.25">
      <c r="A3" s="66" t="s">
        <v>12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31"/>
      <c r="Q3" s="31"/>
      <c r="R3" s="5"/>
      <c r="S3" s="31"/>
      <c r="T3" s="31"/>
      <c r="U3" s="31"/>
      <c r="V3" s="31"/>
      <c r="W3" s="31"/>
      <c r="X3" s="31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4" ht="58.5" customHeight="1" x14ac:dyDescent="0.25">
      <c r="A4" s="66" t="s">
        <v>5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31"/>
      <c r="Q4" s="31"/>
      <c r="R4" s="5"/>
      <c r="S4" s="31"/>
      <c r="T4" s="31"/>
      <c r="U4" s="31"/>
      <c r="V4" s="31"/>
      <c r="W4" s="31"/>
      <c r="X4" s="31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</row>
    <row r="5" spans="1:64" ht="20.25" x14ac:dyDescent="0.25">
      <c r="A5" s="67" t="s">
        <v>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31"/>
      <c r="Q5" s="31"/>
      <c r="R5" s="5"/>
      <c r="S5" s="31"/>
      <c r="T5" s="31"/>
      <c r="U5" s="31"/>
      <c r="V5" s="31"/>
      <c r="W5" s="31"/>
      <c r="X5" s="31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</row>
    <row r="6" spans="1:64" ht="20.25" x14ac:dyDescent="0.25">
      <c r="A6" s="68" t="s">
        <v>13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31"/>
      <c r="Q6" s="31"/>
      <c r="R6" s="5"/>
      <c r="S6" s="31"/>
      <c r="T6" s="31"/>
      <c r="U6" s="31"/>
      <c r="V6" s="31"/>
      <c r="W6" s="31"/>
      <c r="X6" s="31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</row>
    <row r="7" spans="1:64" ht="60" customHeight="1" x14ac:dyDescent="0.25">
      <c r="A7" s="69" t="s">
        <v>116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31"/>
      <c r="Q7" s="31"/>
      <c r="R7" s="60" t="s">
        <v>115</v>
      </c>
      <c r="S7" s="31"/>
      <c r="T7" s="31"/>
      <c r="U7" s="31"/>
      <c r="V7" s="31"/>
      <c r="W7" s="31"/>
      <c r="X7" s="31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</row>
    <row r="8" spans="1:64" ht="21" x14ac:dyDescent="0.25">
      <c r="K8" s="72" t="s">
        <v>19</v>
      </c>
      <c r="L8" s="73"/>
      <c r="M8" s="73"/>
      <c r="P8" s="31"/>
      <c r="Q8" s="31"/>
      <c r="R8" s="5"/>
      <c r="S8" s="31"/>
      <c r="T8" s="31"/>
      <c r="U8" s="31"/>
      <c r="V8" s="31"/>
      <c r="W8" s="31"/>
      <c r="X8" s="31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</row>
    <row r="9" spans="1:64" ht="99" x14ac:dyDescent="0.25">
      <c r="A9" s="33" t="s">
        <v>7</v>
      </c>
      <c r="B9" s="33" t="s">
        <v>14</v>
      </c>
      <c r="C9" s="33" t="s">
        <v>3</v>
      </c>
      <c r="D9" s="33" t="s">
        <v>4</v>
      </c>
      <c r="E9" s="33" t="s">
        <v>20</v>
      </c>
      <c r="F9" s="33" t="s">
        <v>1</v>
      </c>
      <c r="G9" s="33" t="s">
        <v>8</v>
      </c>
      <c r="H9" s="34" t="s">
        <v>51</v>
      </c>
      <c r="I9" s="34" t="s">
        <v>118</v>
      </c>
      <c r="J9" s="34" t="s">
        <v>119</v>
      </c>
      <c r="K9" s="54" t="s">
        <v>122</v>
      </c>
      <c r="L9" s="54" t="s">
        <v>121</v>
      </c>
      <c r="M9" s="54" t="s">
        <v>123</v>
      </c>
      <c r="N9" s="53" t="s">
        <v>6</v>
      </c>
      <c r="O9" s="53" t="s">
        <v>15</v>
      </c>
      <c r="P9" s="43"/>
      <c r="Q9" s="43" t="s">
        <v>28</v>
      </c>
      <c r="R9" s="57" t="s">
        <v>110</v>
      </c>
      <c r="S9" s="58"/>
      <c r="T9" s="58" t="s">
        <v>111</v>
      </c>
      <c r="U9" s="58" t="s">
        <v>49</v>
      </c>
      <c r="V9" s="58" t="s">
        <v>114</v>
      </c>
      <c r="W9" s="58" t="s">
        <v>112</v>
      </c>
      <c r="X9" s="59" t="s">
        <v>113</v>
      </c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</row>
    <row r="10" spans="1:64" s="4" customFormat="1" ht="20.25" customHeight="1" x14ac:dyDescent="0.25">
      <c r="A10" s="35">
        <v>1</v>
      </c>
      <c r="B10" s="36" t="s">
        <v>37</v>
      </c>
      <c r="C10" s="35" t="s">
        <v>27</v>
      </c>
      <c r="D10" s="36" t="s">
        <v>52</v>
      </c>
      <c r="E10" s="37"/>
      <c r="F10" s="38" t="s">
        <v>100</v>
      </c>
      <c r="G10" s="39">
        <v>20</v>
      </c>
      <c r="H10" s="40">
        <v>119</v>
      </c>
      <c r="I10" s="41">
        <f>H10*G10</f>
        <v>2380</v>
      </c>
      <c r="J10" s="41">
        <f>H10*1.22*G10</f>
        <v>2903.6000000000004</v>
      </c>
      <c r="K10" s="12">
        <v>0</v>
      </c>
      <c r="L10" s="12">
        <f t="shared" ref="L10:L53" si="0">K10*G10</f>
        <v>0</v>
      </c>
      <c r="M10" s="32">
        <f t="shared" ref="M10:M35" si="1">K10*G10*1.2</f>
        <v>0</v>
      </c>
      <c r="N10" s="56" t="s">
        <v>29</v>
      </c>
      <c r="O10" s="76" t="s">
        <v>50</v>
      </c>
      <c r="P10" s="43"/>
      <c r="Q10" s="43" t="s">
        <v>103</v>
      </c>
      <c r="R10" s="57" t="s">
        <v>104</v>
      </c>
      <c r="S10" s="58"/>
      <c r="T10" s="58">
        <v>9.1999999999999993</v>
      </c>
      <c r="U10" s="58" t="s">
        <v>32</v>
      </c>
      <c r="V10" s="58"/>
      <c r="W10" s="58">
        <v>40</v>
      </c>
      <c r="X10" s="59">
        <v>7360</v>
      </c>
    </row>
    <row r="11" spans="1:64" s="4" customFormat="1" ht="20.25" x14ac:dyDescent="0.25">
      <c r="A11" s="35">
        <v>2</v>
      </c>
      <c r="B11" s="36" t="s">
        <v>38</v>
      </c>
      <c r="C11" s="35" t="s">
        <v>27</v>
      </c>
      <c r="D11" s="36" t="s">
        <v>53</v>
      </c>
      <c r="E11" s="37"/>
      <c r="F11" s="38" t="s">
        <v>100</v>
      </c>
      <c r="G11" s="39">
        <v>4</v>
      </c>
      <c r="H11" s="40">
        <v>505</v>
      </c>
      <c r="I11" s="41">
        <f t="shared" ref="I11:I59" si="2">H11*G11</f>
        <v>2020</v>
      </c>
      <c r="J11" s="41">
        <f t="shared" ref="J11:J59" si="3">H11*1.22*G11</f>
        <v>2464.4</v>
      </c>
      <c r="K11" s="12">
        <v>0</v>
      </c>
      <c r="L11" s="12">
        <f t="shared" si="0"/>
        <v>0</v>
      </c>
      <c r="M11" s="32">
        <f t="shared" si="1"/>
        <v>0</v>
      </c>
      <c r="N11" s="56" t="s">
        <v>29</v>
      </c>
      <c r="O11" s="77"/>
      <c r="P11" s="43"/>
      <c r="Q11" s="43" t="s">
        <v>103</v>
      </c>
      <c r="R11" s="57" t="s">
        <v>104</v>
      </c>
      <c r="S11" s="58"/>
      <c r="T11" s="58">
        <v>0</v>
      </c>
      <c r="U11" s="58" t="s">
        <v>32</v>
      </c>
      <c r="V11" s="58"/>
      <c r="W11" s="58">
        <v>40</v>
      </c>
      <c r="X11" s="59">
        <v>0</v>
      </c>
    </row>
    <row r="12" spans="1:64" s="4" customFormat="1" ht="20.25" x14ac:dyDescent="0.25">
      <c r="A12" s="35">
        <v>3</v>
      </c>
      <c r="B12" s="36" t="s">
        <v>38</v>
      </c>
      <c r="C12" s="35" t="s">
        <v>27</v>
      </c>
      <c r="D12" s="36" t="s">
        <v>54</v>
      </c>
      <c r="E12" s="37"/>
      <c r="F12" s="38" t="s">
        <v>101</v>
      </c>
      <c r="G12" s="39">
        <v>4</v>
      </c>
      <c r="H12" s="40">
        <v>31</v>
      </c>
      <c r="I12" s="41">
        <f t="shared" si="2"/>
        <v>124</v>
      </c>
      <c r="J12" s="41">
        <f t="shared" si="3"/>
        <v>151.28</v>
      </c>
      <c r="K12" s="12">
        <v>0</v>
      </c>
      <c r="L12" s="12">
        <f t="shared" si="0"/>
        <v>0</v>
      </c>
      <c r="M12" s="32">
        <f t="shared" si="1"/>
        <v>0</v>
      </c>
      <c r="N12" s="56" t="s">
        <v>29</v>
      </c>
      <c r="O12" s="77"/>
      <c r="P12" s="43"/>
      <c r="Q12" s="43" t="s">
        <v>103</v>
      </c>
      <c r="R12" s="57" t="s">
        <v>104</v>
      </c>
      <c r="S12" s="58"/>
      <c r="T12" s="58">
        <v>2.4</v>
      </c>
      <c r="U12" s="58" t="s">
        <v>32</v>
      </c>
      <c r="V12" s="58"/>
      <c r="W12" s="58">
        <v>40</v>
      </c>
      <c r="X12" s="59">
        <v>384</v>
      </c>
    </row>
    <row r="13" spans="1:64" s="4" customFormat="1" ht="37.5" x14ac:dyDescent="0.25">
      <c r="A13" s="35">
        <v>4</v>
      </c>
      <c r="B13" s="36" t="s">
        <v>38</v>
      </c>
      <c r="C13" s="35" t="s">
        <v>27</v>
      </c>
      <c r="D13" s="36" t="s">
        <v>55</v>
      </c>
      <c r="E13" s="37"/>
      <c r="F13" s="38" t="s">
        <v>101</v>
      </c>
      <c r="G13" s="39">
        <v>7</v>
      </c>
      <c r="H13" s="40">
        <v>21</v>
      </c>
      <c r="I13" s="41">
        <f t="shared" si="2"/>
        <v>147</v>
      </c>
      <c r="J13" s="41">
        <f t="shared" si="3"/>
        <v>179.34</v>
      </c>
      <c r="K13" s="12">
        <v>0</v>
      </c>
      <c r="L13" s="12">
        <f t="shared" si="0"/>
        <v>0</v>
      </c>
      <c r="M13" s="32">
        <f t="shared" si="1"/>
        <v>0</v>
      </c>
      <c r="N13" s="56" t="s">
        <v>29</v>
      </c>
      <c r="O13" s="77"/>
      <c r="P13" s="43"/>
      <c r="Q13" s="43" t="s">
        <v>103</v>
      </c>
      <c r="R13" s="57" t="s">
        <v>104</v>
      </c>
      <c r="S13" s="58"/>
      <c r="T13" s="58">
        <v>26</v>
      </c>
      <c r="U13" s="58" t="s">
        <v>32</v>
      </c>
      <c r="V13" s="58"/>
      <c r="W13" s="58">
        <v>40</v>
      </c>
      <c r="X13" s="59">
        <v>7280</v>
      </c>
    </row>
    <row r="14" spans="1:64" s="4" customFormat="1" ht="20.25" x14ac:dyDescent="0.25">
      <c r="A14" s="35">
        <v>5</v>
      </c>
      <c r="B14" s="36" t="s">
        <v>42</v>
      </c>
      <c r="C14" s="35" t="s">
        <v>27</v>
      </c>
      <c r="D14" s="36" t="s">
        <v>56</v>
      </c>
      <c r="E14" s="37"/>
      <c r="F14" s="38" t="s">
        <v>101</v>
      </c>
      <c r="G14" s="39">
        <v>3</v>
      </c>
      <c r="H14" s="40">
        <v>31</v>
      </c>
      <c r="I14" s="41">
        <f t="shared" si="2"/>
        <v>93</v>
      </c>
      <c r="J14" s="41">
        <f t="shared" si="3"/>
        <v>113.46000000000001</v>
      </c>
      <c r="K14" s="12">
        <v>0</v>
      </c>
      <c r="L14" s="12">
        <f t="shared" si="0"/>
        <v>0</v>
      </c>
      <c r="M14" s="32">
        <f t="shared" si="1"/>
        <v>0</v>
      </c>
      <c r="N14" s="56" t="s">
        <v>29</v>
      </c>
      <c r="O14" s="77"/>
      <c r="P14" s="43"/>
      <c r="Q14" s="43" t="s">
        <v>103</v>
      </c>
      <c r="R14" s="57" t="s">
        <v>104</v>
      </c>
      <c r="S14" s="58"/>
      <c r="T14" s="58">
        <v>5.9999999999999991</v>
      </c>
      <c r="U14" s="58" t="s">
        <v>32</v>
      </c>
      <c r="V14" s="58"/>
      <c r="W14" s="58">
        <v>40</v>
      </c>
      <c r="X14" s="59">
        <v>719.99999999999989</v>
      </c>
    </row>
    <row r="15" spans="1:64" s="4" customFormat="1" ht="20.25" x14ac:dyDescent="0.25">
      <c r="A15" s="35">
        <v>6</v>
      </c>
      <c r="B15" s="36" t="s">
        <v>43</v>
      </c>
      <c r="C15" s="35" t="s">
        <v>27</v>
      </c>
      <c r="D15" s="36" t="s">
        <v>57</v>
      </c>
      <c r="E15" s="37"/>
      <c r="F15" s="38" t="s">
        <v>101</v>
      </c>
      <c r="G15" s="39">
        <v>7</v>
      </c>
      <c r="H15" s="40">
        <v>74</v>
      </c>
      <c r="I15" s="41">
        <f t="shared" si="2"/>
        <v>518</v>
      </c>
      <c r="J15" s="41">
        <f t="shared" si="3"/>
        <v>631.96</v>
      </c>
      <c r="K15" s="12">
        <v>0</v>
      </c>
      <c r="L15" s="12">
        <f t="shared" si="0"/>
        <v>0</v>
      </c>
      <c r="M15" s="32">
        <f t="shared" si="1"/>
        <v>0</v>
      </c>
      <c r="N15" s="56" t="s">
        <v>29</v>
      </c>
      <c r="O15" s="77"/>
      <c r="P15" s="43"/>
      <c r="Q15" s="43" t="s">
        <v>103</v>
      </c>
      <c r="R15" s="57" t="s">
        <v>104</v>
      </c>
      <c r="S15" s="58"/>
      <c r="T15" s="58">
        <v>5.7</v>
      </c>
      <c r="U15" s="58" t="s">
        <v>32</v>
      </c>
      <c r="V15" s="58"/>
      <c r="W15" s="58">
        <v>40</v>
      </c>
      <c r="X15" s="59">
        <v>1596</v>
      </c>
    </row>
    <row r="16" spans="1:64" s="4" customFormat="1" ht="20.25" x14ac:dyDescent="0.25">
      <c r="A16" s="35">
        <v>7</v>
      </c>
      <c r="B16" s="36" t="s">
        <v>44</v>
      </c>
      <c r="C16" s="35" t="s">
        <v>27</v>
      </c>
      <c r="D16" s="36" t="s">
        <v>58</v>
      </c>
      <c r="E16" s="37"/>
      <c r="F16" s="38" t="s">
        <v>100</v>
      </c>
      <c r="G16" s="39">
        <v>25</v>
      </c>
      <c r="H16" s="40">
        <v>167</v>
      </c>
      <c r="I16" s="41">
        <f t="shared" si="2"/>
        <v>4175</v>
      </c>
      <c r="J16" s="41">
        <f t="shared" si="3"/>
        <v>5093.5</v>
      </c>
      <c r="K16" s="12">
        <v>0</v>
      </c>
      <c r="L16" s="12">
        <f t="shared" si="0"/>
        <v>0</v>
      </c>
      <c r="M16" s="32">
        <f t="shared" si="1"/>
        <v>0</v>
      </c>
      <c r="N16" s="56" t="s">
        <v>29</v>
      </c>
      <c r="O16" s="77"/>
      <c r="P16" s="43"/>
      <c r="Q16" s="43" t="s">
        <v>103</v>
      </c>
      <c r="R16" s="57" t="s">
        <v>104</v>
      </c>
      <c r="S16" s="58"/>
      <c r="T16" s="58">
        <v>11.8</v>
      </c>
      <c r="U16" s="58" t="s">
        <v>32</v>
      </c>
      <c r="V16" s="58"/>
      <c r="W16" s="58">
        <v>40</v>
      </c>
      <c r="X16" s="59">
        <v>11800</v>
      </c>
    </row>
    <row r="17" spans="1:24" s="4" customFormat="1" ht="20.25" x14ac:dyDescent="0.25">
      <c r="A17" s="35">
        <v>8</v>
      </c>
      <c r="B17" s="36" t="s">
        <v>44</v>
      </c>
      <c r="C17" s="35" t="s">
        <v>27</v>
      </c>
      <c r="D17" s="36" t="s">
        <v>59</v>
      </c>
      <c r="E17" s="37"/>
      <c r="F17" s="38" t="s">
        <v>100</v>
      </c>
      <c r="G17" s="39">
        <v>33</v>
      </c>
      <c r="H17" s="40">
        <v>157</v>
      </c>
      <c r="I17" s="41">
        <f t="shared" si="2"/>
        <v>5181</v>
      </c>
      <c r="J17" s="41">
        <f t="shared" si="3"/>
        <v>6320.82</v>
      </c>
      <c r="K17" s="12">
        <v>0</v>
      </c>
      <c r="L17" s="12">
        <f t="shared" si="0"/>
        <v>0</v>
      </c>
      <c r="M17" s="32">
        <f t="shared" si="1"/>
        <v>0</v>
      </c>
      <c r="N17" s="56" t="s">
        <v>29</v>
      </c>
      <c r="O17" s="77"/>
      <c r="P17" s="43"/>
      <c r="Q17" s="43" t="s">
        <v>103</v>
      </c>
      <c r="R17" s="57" t="s">
        <v>104</v>
      </c>
      <c r="S17" s="58"/>
      <c r="T17" s="58">
        <v>23</v>
      </c>
      <c r="U17" s="58" t="s">
        <v>32</v>
      </c>
      <c r="V17" s="58"/>
      <c r="W17" s="58">
        <v>40</v>
      </c>
      <c r="X17" s="59">
        <v>30360</v>
      </c>
    </row>
    <row r="18" spans="1:24" s="4" customFormat="1" ht="20.25" x14ac:dyDescent="0.25">
      <c r="A18" s="35">
        <v>9</v>
      </c>
      <c r="B18" s="36" t="s">
        <v>45</v>
      </c>
      <c r="C18" s="35" t="s">
        <v>27</v>
      </c>
      <c r="D18" s="36" t="s">
        <v>35</v>
      </c>
      <c r="E18" s="37"/>
      <c r="F18" s="38" t="s">
        <v>100</v>
      </c>
      <c r="G18" s="39">
        <v>17</v>
      </c>
      <c r="H18" s="40">
        <v>298</v>
      </c>
      <c r="I18" s="41">
        <f t="shared" si="2"/>
        <v>5066</v>
      </c>
      <c r="J18" s="41">
        <f t="shared" si="3"/>
        <v>6180.52</v>
      </c>
      <c r="K18" s="12">
        <v>0</v>
      </c>
      <c r="L18" s="12">
        <f t="shared" si="0"/>
        <v>0</v>
      </c>
      <c r="M18" s="32">
        <f t="shared" si="1"/>
        <v>0</v>
      </c>
      <c r="N18" s="56" t="s">
        <v>29</v>
      </c>
      <c r="O18" s="77"/>
      <c r="P18" s="43"/>
      <c r="Q18" s="43" t="s">
        <v>103</v>
      </c>
      <c r="R18" s="57" t="s">
        <v>104</v>
      </c>
      <c r="S18" s="58"/>
      <c r="T18" s="58">
        <v>23</v>
      </c>
      <c r="U18" s="58" t="s">
        <v>32</v>
      </c>
      <c r="V18" s="58"/>
      <c r="W18" s="58">
        <v>40</v>
      </c>
      <c r="X18" s="59">
        <v>15640</v>
      </c>
    </row>
    <row r="19" spans="1:24" s="4" customFormat="1" ht="20.25" x14ac:dyDescent="0.25">
      <c r="A19" s="35">
        <v>10</v>
      </c>
      <c r="B19" s="36" t="s">
        <v>45</v>
      </c>
      <c r="C19" s="35" t="s">
        <v>27</v>
      </c>
      <c r="D19" s="36" t="s">
        <v>33</v>
      </c>
      <c r="E19" s="37"/>
      <c r="F19" s="38" t="s">
        <v>100</v>
      </c>
      <c r="G19" s="39">
        <v>173</v>
      </c>
      <c r="H19" s="40">
        <v>123</v>
      </c>
      <c r="I19" s="41">
        <f t="shared" si="2"/>
        <v>21279</v>
      </c>
      <c r="J19" s="41">
        <f t="shared" si="3"/>
        <v>25960.38</v>
      </c>
      <c r="K19" s="12">
        <v>0</v>
      </c>
      <c r="L19" s="12">
        <f t="shared" si="0"/>
        <v>0</v>
      </c>
      <c r="M19" s="32">
        <f t="shared" si="1"/>
        <v>0</v>
      </c>
      <c r="N19" s="56" t="s">
        <v>29</v>
      </c>
      <c r="O19" s="77"/>
      <c r="P19" s="43"/>
      <c r="Q19" s="43" t="s">
        <v>103</v>
      </c>
      <c r="R19" s="57" t="s">
        <v>104</v>
      </c>
      <c r="S19" s="58"/>
      <c r="T19" s="58">
        <v>9.5</v>
      </c>
      <c r="U19" s="58" t="s">
        <v>32</v>
      </c>
      <c r="V19" s="58"/>
      <c r="W19" s="58">
        <v>40</v>
      </c>
      <c r="X19" s="59">
        <v>65740</v>
      </c>
    </row>
    <row r="20" spans="1:24" s="4" customFormat="1" ht="37.5" x14ac:dyDescent="0.25">
      <c r="A20" s="35">
        <v>11</v>
      </c>
      <c r="B20" s="36" t="s">
        <v>46</v>
      </c>
      <c r="C20" s="35" t="s">
        <v>27</v>
      </c>
      <c r="D20" s="36" t="s">
        <v>60</v>
      </c>
      <c r="E20" s="37"/>
      <c r="F20" s="38" t="s">
        <v>101</v>
      </c>
      <c r="G20" s="39">
        <v>51</v>
      </c>
      <c r="H20" s="40">
        <v>123</v>
      </c>
      <c r="I20" s="41">
        <f t="shared" si="2"/>
        <v>6273</v>
      </c>
      <c r="J20" s="41">
        <f t="shared" si="3"/>
        <v>7653.06</v>
      </c>
      <c r="K20" s="12">
        <v>0</v>
      </c>
      <c r="L20" s="12">
        <f t="shared" si="0"/>
        <v>0</v>
      </c>
      <c r="M20" s="32">
        <f t="shared" si="1"/>
        <v>0</v>
      </c>
      <c r="N20" s="56" t="s">
        <v>29</v>
      </c>
      <c r="O20" s="77"/>
      <c r="P20" s="43"/>
      <c r="Q20" s="43" t="s">
        <v>103</v>
      </c>
      <c r="R20" s="57" t="s">
        <v>104</v>
      </c>
      <c r="S20" s="58"/>
      <c r="T20" s="58">
        <v>9.5</v>
      </c>
      <c r="U20" s="58" t="s">
        <v>32</v>
      </c>
      <c r="V20" s="58"/>
      <c r="W20" s="58">
        <v>40</v>
      </c>
      <c r="X20" s="59">
        <v>19380</v>
      </c>
    </row>
    <row r="21" spans="1:24" s="4" customFormat="1" ht="20.25" x14ac:dyDescent="0.25">
      <c r="A21" s="35">
        <v>12</v>
      </c>
      <c r="B21" s="36" t="s">
        <v>46</v>
      </c>
      <c r="C21" s="35" t="s">
        <v>27</v>
      </c>
      <c r="D21" s="36" t="s">
        <v>61</v>
      </c>
      <c r="E21" s="37"/>
      <c r="F21" s="38" t="s">
        <v>100</v>
      </c>
      <c r="G21" s="39">
        <v>1</v>
      </c>
      <c r="H21" s="40">
        <v>70</v>
      </c>
      <c r="I21" s="41">
        <f t="shared" si="2"/>
        <v>70</v>
      </c>
      <c r="J21" s="41">
        <f t="shared" si="3"/>
        <v>85.399999999999991</v>
      </c>
      <c r="K21" s="12">
        <v>0</v>
      </c>
      <c r="L21" s="12">
        <f t="shared" si="0"/>
        <v>0</v>
      </c>
      <c r="M21" s="32">
        <f t="shared" si="1"/>
        <v>0</v>
      </c>
      <c r="N21" s="56" t="s">
        <v>29</v>
      </c>
      <c r="O21" s="77"/>
      <c r="P21" s="43"/>
      <c r="Q21" s="43" t="s">
        <v>103</v>
      </c>
      <c r="R21" s="57" t="s">
        <v>104</v>
      </c>
      <c r="S21" s="58"/>
      <c r="T21" s="58">
        <v>1.5</v>
      </c>
      <c r="U21" s="58" t="s">
        <v>32</v>
      </c>
      <c r="V21" s="58"/>
      <c r="W21" s="58">
        <v>40</v>
      </c>
      <c r="X21" s="59">
        <v>60</v>
      </c>
    </row>
    <row r="22" spans="1:24" s="4" customFormat="1" ht="20.25" x14ac:dyDescent="0.25">
      <c r="A22" s="35">
        <v>13</v>
      </c>
      <c r="B22" s="36" t="s">
        <v>46</v>
      </c>
      <c r="C22" s="35" t="s">
        <v>27</v>
      </c>
      <c r="D22" s="36" t="s">
        <v>62</v>
      </c>
      <c r="E22" s="37"/>
      <c r="F22" s="38" t="s">
        <v>100</v>
      </c>
      <c r="G22" s="39">
        <v>190</v>
      </c>
      <c r="H22" s="40">
        <v>34</v>
      </c>
      <c r="I22" s="41">
        <f t="shared" si="2"/>
        <v>6460</v>
      </c>
      <c r="J22" s="41">
        <f t="shared" si="3"/>
        <v>7881.2</v>
      </c>
      <c r="K22" s="12">
        <v>0</v>
      </c>
      <c r="L22" s="12">
        <f t="shared" si="0"/>
        <v>0</v>
      </c>
      <c r="M22" s="32">
        <f t="shared" si="1"/>
        <v>0</v>
      </c>
      <c r="N22" s="56" t="s">
        <v>29</v>
      </c>
      <c r="O22" s="77"/>
      <c r="P22" s="43"/>
      <c r="Q22" s="43" t="s">
        <v>103</v>
      </c>
      <c r="R22" s="57" t="s">
        <v>104</v>
      </c>
      <c r="S22" s="58"/>
      <c r="T22" s="58">
        <v>2.6</v>
      </c>
      <c r="U22" s="58" t="s">
        <v>32</v>
      </c>
      <c r="V22" s="58"/>
      <c r="W22" s="58">
        <v>40</v>
      </c>
      <c r="X22" s="59">
        <v>19760</v>
      </c>
    </row>
    <row r="23" spans="1:24" s="4" customFormat="1" ht="20.25" x14ac:dyDescent="0.25">
      <c r="A23" s="35">
        <v>14</v>
      </c>
      <c r="B23" s="36" t="s">
        <v>39</v>
      </c>
      <c r="C23" s="35" t="s">
        <v>27</v>
      </c>
      <c r="D23" s="36" t="s">
        <v>63</v>
      </c>
      <c r="E23" s="37"/>
      <c r="F23" s="38" t="s">
        <v>100</v>
      </c>
      <c r="G23" s="39">
        <v>119</v>
      </c>
      <c r="H23" s="40">
        <v>425</v>
      </c>
      <c r="I23" s="41">
        <f t="shared" si="2"/>
        <v>50575</v>
      </c>
      <c r="J23" s="41">
        <f t="shared" si="3"/>
        <v>61701.5</v>
      </c>
      <c r="K23" s="12">
        <v>0</v>
      </c>
      <c r="L23" s="12">
        <f t="shared" si="0"/>
        <v>0</v>
      </c>
      <c r="M23" s="32">
        <f t="shared" si="1"/>
        <v>0</v>
      </c>
      <c r="N23" s="56" t="s">
        <v>29</v>
      </c>
      <c r="O23" s="77"/>
      <c r="P23" s="43"/>
      <c r="Q23" s="43" t="s">
        <v>103</v>
      </c>
      <c r="R23" s="57" t="s">
        <v>104</v>
      </c>
      <c r="S23" s="58"/>
      <c r="T23" s="58">
        <v>23</v>
      </c>
      <c r="U23" s="58" t="s">
        <v>32</v>
      </c>
      <c r="V23" s="58"/>
      <c r="W23" s="58">
        <v>40</v>
      </c>
      <c r="X23" s="59">
        <v>109480</v>
      </c>
    </row>
    <row r="24" spans="1:24" s="4" customFormat="1" ht="37.5" x14ac:dyDescent="0.25">
      <c r="A24" s="35">
        <v>15</v>
      </c>
      <c r="B24" s="36" t="s">
        <v>39</v>
      </c>
      <c r="C24" s="35" t="s">
        <v>27</v>
      </c>
      <c r="D24" s="36" t="s">
        <v>64</v>
      </c>
      <c r="E24" s="37"/>
      <c r="F24" s="38" t="s">
        <v>100</v>
      </c>
      <c r="G24" s="39">
        <v>8</v>
      </c>
      <c r="H24" s="40">
        <v>4</v>
      </c>
      <c r="I24" s="41">
        <f t="shared" si="2"/>
        <v>32</v>
      </c>
      <c r="J24" s="41">
        <f t="shared" si="3"/>
        <v>39.04</v>
      </c>
      <c r="K24" s="12">
        <v>0</v>
      </c>
      <c r="L24" s="12">
        <f t="shared" si="0"/>
        <v>0</v>
      </c>
      <c r="M24" s="32">
        <f t="shared" si="1"/>
        <v>0</v>
      </c>
      <c r="N24" s="56" t="s">
        <v>29</v>
      </c>
      <c r="O24" s="77"/>
      <c r="P24" s="43"/>
      <c r="Q24" s="43" t="s">
        <v>103</v>
      </c>
      <c r="R24" s="57" t="s">
        <v>104</v>
      </c>
      <c r="S24" s="58"/>
      <c r="T24" s="58">
        <v>23</v>
      </c>
      <c r="U24" s="58" t="s">
        <v>32</v>
      </c>
      <c r="V24" s="58"/>
      <c r="W24" s="58">
        <v>40</v>
      </c>
      <c r="X24" s="59">
        <v>7360</v>
      </c>
    </row>
    <row r="25" spans="1:24" s="4" customFormat="1" ht="20.25" x14ac:dyDescent="0.25">
      <c r="A25" s="35">
        <v>16</v>
      </c>
      <c r="B25" s="36" t="s">
        <v>47</v>
      </c>
      <c r="C25" s="35" t="s">
        <v>27</v>
      </c>
      <c r="D25" s="36" t="s">
        <v>65</v>
      </c>
      <c r="E25" s="37"/>
      <c r="F25" s="38" t="s">
        <v>100</v>
      </c>
      <c r="G25" s="39">
        <v>17</v>
      </c>
      <c r="H25" s="40">
        <v>349</v>
      </c>
      <c r="I25" s="41">
        <f t="shared" si="2"/>
        <v>5933</v>
      </c>
      <c r="J25" s="41">
        <f t="shared" si="3"/>
        <v>7238.2599999999993</v>
      </c>
      <c r="K25" s="12">
        <v>0</v>
      </c>
      <c r="L25" s="12">
        <f t="shared" si="0"/>
        <v>0</v>
      </c>
      <c r="M25" s="32">
        <f t="shared" si="1"/>
        <v>0</v>
      </c>
      <c r="N25" s="56" t="s">
        <v>29</v>
      </c>
      <c r="O25" s="77"/>
      <c r="P25" s="43"/>
      <c r="Q25" s="43" t="s">
        <v>103</v>
      </c>
      <c r="R25" s="57" t="s">
        <v>104</v>
      </c>
      <c r="S25" s="58"/>
      <c r="T25" s="58">
        <v>9.5</v>
      </c>
      <c r="U25" s="58" t="s">
        <v>32</v>
      </c>
      <c r="V25" s="58"/>
      <c r="W25" s="58">
        <v>40</v>
      </c>
      <c r="X25" s="59">
        <v>6460</v>
      </c>
    </row>
    <row r="26" spans="1:24" s="4" customFormat="1" ht="37.5" x14ac:dyDescent="0.25">
      <c r="A26" s="35">
        <v>17</v>
      </c>
      <c r="B26" s="36" t="s">
        <v>47</v>
      </c>
      <c r="C26" s="35" t="s">
        <v>27</v>
      </c>
      <c r="D26" s="36" t="s">
        <v>66</v>
      </c>
      <c r="E26" s="37"/>
      <c r="F26" s="38" t="s">
        <v>100</v>
      </c>
      <c r="G26" s="39">
        <v>8</v>
      </c>
      <c r="H26" s="40">
        <v>415</v>
      </c>
      <c r="I26" s="41">
        <f t="shared" si="2"/>
        <v>3320</v>
      </c>
      <c r="J26" s="41">
        <f t="shared" si="3"/>
        <v>4050.4</v>
      </c>
      <c r="K26" s="12">
        <v>0</v>
      </c>
      <c r="L26" s="12">
        <f t="shared" si="0"/>
        <v>0</v>
      </c>
      <c r="M26" s="32">
        <f t="shared" si="1"/>
        <v>0</v>
      </c>
      <c r="N26" s="56" t="s">
        <v>29</v>
      </c>
      <c r="O26" s="77"/>
      <c r="P26" s="43"/>
      <c r="Q26" s="43" t="s">
        <v>103</v>
      </c>
      <c r="R26" s="57" t="s">
        <v>104</v>
      </c>
      <c r="S26" s="58"/>
      <c r="T26" s="58">
        <v>9.5</v>
      </c>
      <c r="U26" s="58" t="s">
        <v>32</v>
      </c>
      <c r="V26" s="58"/>
      <c r="W26" s="58">
        <v>40</v>
      </c>
      <c r="X26" s="59">
        <v>3040</v>
      </c>
    </row>
    <row r="27" spans="1:24" s="4" customFormat="1" ht="20.25" x14ac:dyDescent="0.25">
      <c r="A27" s="35">
        <v>18</v>
      </c>
      <c r="B27" s="36" t="s">
        <v>48</v>
      </c>
      <c r="C27" s="35" t="s">
        <v>27</v>
      </c>
      <c r="D27" s="36" t="s">
        <v>67</v>
      </c>
      <c r="E27" s="37"/>
      <c r="F27" s="38" t="s">
        <v>36</v>
      </c>
      <c r="G27" s="39">
        <v>0.33</v>
      </c>
      <c r="H27" s="40">
        <v>2247</v>
      </c>
      <c r="I27" s="41">
        <f t="shared" si="2"/>
        <v>741.51</v>
      </c>
      <c r="J27" s="41">
        <f t="shared" si="3"/>
        <v>904.64220000000012</v>
      </c>
      <c r="K27" s="12">
        <v>0</v>
      </c>
      <c r="L27" s="12">
        <f t="shared" si="0"/>
        <v>0</v>
      </c>
      <c r="M27" s="32">
        <f t="shared" si="1"/>
        <v>0</v>
      </c>
      <c r="N27" s="56" t="s">
        <v>29</v>
      </c>
      <c r="O27" s="77"/>
      <c r="P27" s="43"/>
      <c r="Q27" s="43" t="s">
        <v>103</v>
      </c>
      <c r="R27" s="57" t="s">
        <v>105</v>
      </c>
      <c r="S27" s="58"/>
      <c r="T27" s="58"/>
      <c r="U27" s="58" t="s">
        <v>32</v>
      </c>
      <c r="V27" s="58"/>
      <c r="W27" s="58">
        <v>200000</v>
      </c>
      <c r="X27" s="59">
        <v>59400</v>
      </c>
    </row>
    <row r="28" spans="1:24" s="4" customFormat="1" ht="20.25" x14ac:dyDescent="0.25">
      <c r="A28" s="35">
        <v>19</v>
      </c>
      <c r="B28" s="36" t="s">
        <v>40</v>
      </c>
      <c r="C28" s="35" t="s">
        <v>27</v>
      </c>
      <c r="D28" s="36" t="s">
        <v>68</v>
      </c>
      <c r="E28" s="37"/>
      <c r="F28" s="38" t="s">
        <v>22</v>
      </c>
      <c r="G28" s="39">
        <v>18196</v>
      </c>
      <c r="H28" s="40">
        <v>9</v>
      </c>
      <c r="I28" s="41">
        <f t="shared" si="2"/>
        <v>163764</v>
      </c>
      <c r="J28" s="41">
        <f t="shared" si="3"/>
        <v>199792.08000000002</v>
      </c>
      <c r="K28" s="12">
        <v>0</v>
      </c>
      <c r="L28" s="12">
        <f t="shared" si="0"/>
        <v>0</v>
      </c>
      <c r="M28" s="32">
        <f t="shared" si="1"/>
        <v>0</v>
      </c>
      <c r="N28" s="56" t="s">
        <v>29</v>
      </c>
      <c r="O28" s="77"/>
      <c r="P28" s="43"/>
      <c r="Q28" s="43" t="s">
        <v>103</v>
      </c>
      <c r="R28" s="57" t="s">
        <v>105</v>
      </c>
      <c r="S28" s="58"/>
      <c r="T28" s="58"/>
      <c r="U28" s="58" t="s">
        <v>32</v>
      </c>
      <c r="V28" s="58">
        <v>0.13800000000000001</v>
      </c>
      <c r="W28" s="58">
        <v>200</v>
      </c>
      <c r="X28" s="59">
        <v>502209.60000000003</v>
      </c>
    </row>
    <row r="29" spans="1:24" s="4" customFormat="1" ht="56.25" x14ac:dyDescent="0.25">
      <c r="A29" s="35">
        <v>20</v>
      </c>
      <c r="B29" s="36" t="s">
        <v>40</v>
      </c>
      <c r="C29" s="35" t="s">
        <v>27</v>
      </c>
      <c r="D29" s="36" t="s">
        <v>69</v>
      </c>
      <c r="E29" s="37"/>
      <c r="F29" s="38" t="s">
        <v>102</v>
      </c>
      <c r="G29" s="39">
        <v>0.04</v>
      </c>
      <c r="H29" s="40">
        <v>11987</v>
      </c>
      <c r="I29" s="41">
        <f t="shared" si="2"/>
        <v>479.48</v>
      </c>
      <c r="J29" s="41">
        <f t="shared" si="3"/>
        <v>584.96559999999999</v>
      </c>
      <c r="K29" s="12">
        <v>0</v>
      </c>
      <c r="L29" s="12">
        <f t="shared" si="0"/>
        <v>0</v>
      </c>
      <c r="M29" s="32">
        <f t="shared" si="1"/>
        <v>0</v>
      </c>
      <c r="N29" s="56" t="s">
        <v>29</v>
      </c>
      <c r="O29" s="77"/>
      <c r="P29" s="43"/>
      <c r="Q29" s="43" t="s">
        <v>103</v>
      </c>
      <c r="R29" s="57" t="s">
        <v>105</v>
      </c>
      <c r="S29" s="58"/>
      <c r="T29" s="58"/>
      <c r="U29" s="58" t="s">
        <v>32</v>
      </c>
      <c r="V29" s="58">
        <v>0.185</v>
      </c>
      <c r="W29" s="58">
        <v>200</v>
      </c>
      <c r="X29" s="59">
        <v>1480</v>
      </c>
    </row>
    <row r="30" spans="1:24" s="4" customFormat="1" ht="37.5" x14ac:dyDescent="0.25">
      <c r="A30" s="35">
        <v>21</v>
      </c>
      <c r="B30" s="36">
        <v>1096172</v>
      </c>
      <c r="C30" s="35" t="s">
        <v>27</v>
      </c>
      <c r="D30" s="36" t="s">
        <v>70</v>
      </c>
      <c r="E30" s="37"/>
      <c r="F30" s="38" t="s">
        <v>101</v>
      </c>
      <c r="G30" s="39">
        <v>17</v>
      </c>
      <c r="H30" s="40">
        <v>298</v>
      </c>
      <c r="I30" s="41">
        <f t="shared" si="2"/>
        <v>5066</v>
      </c>
      <c r="J30" s="41">
        <f t="shared" si="3"/>
        <v>6180.52</v>
      </c>
      <c r="K30" s="12">
        <v>0</v>
      </c>
      <c r="L30" s="12">
        <f t="shared" si="0"/>
        <v>0</v>
      </c>
      <c r="M30" s="32">
        <f t="shared" si="1"/>
        <v>0</v>
      </c>
      <c r="N30" s="56" t="s">
        <v>29</v>
      </c>
      <c r="O30" s="77"/>
      <c r="P30" s="43"/>
      <c r="Q30" s="43" t="s">
        <v>103</v>
      </c>
      <c r="R30" s="57" t="s">
        <v>104</v>
      </c>
      <c r="S30" s="58"/>
      <c r="T30" s="58">
        <v>23</v>
      </c>
      <c r="U30" s="58" t="s">
        <v>26</v>
      </c>
      <c r="V30" s="58"/>
      <c r="W30" s="58">
        <v>40</v>
      </c>
      <c r="X30" s="59">
        <v>15640</v>
      </c>
    </row>
    <row r="31" spans="1:24" s="4" customFormat="1" ht="37.5" x14ac:dyDescent="0.25">
      <c r="A31" s="35">
        <v>22</v>
      </c>
      <c r="B31" s="36">
        <v>1099229</v>
      </c>
      <c r="C31" s="35" t="s">
        <v>27</v>
      </c>
      <c r="D31" s="36" t="s">
        <v>71</v>
      </c>
      <c r="E31" s="37"/>
      <c r="F31" s="38" t="s">
        <v>101</v>
      </c>
      <c r="G31" s="39">
        <v>1</v>
      </c>
      <c r="H31" s="40">
        <v>1582</v>
      </c>
      <c r="I31" s="41">
        <f t="shared" si="2"/>
        <v>1582</v>
      </c>
      <c r="J31" s="41">
        <f t="shared" si="3"/>
        <v>1930.04</v>
      </c>
      <c r="K31" s="12">
        <v>0</v>
      </c>
      <c r="L31" s="12">
        <f t="shared" si="0"/>
        <v>0</v>
      </c>
      <c r="M31" s="32">
        <f t="shared" si="1"/>
        <v>0</v>
      </c>
      <c r="N31" s="56" t="s">
        <v>29</v>
      </c>
      <c r="O31" s="77"/>
      <c r="P31" s="43"/>
      <c r="Q31" s="43" t="s">
        <v>103</v>
      </c>
      <c r="R31" s="57" t="s">
        <v>106</v>
      </c>
      <c r="S31" s="58"/>
      <c r="T31" s="58"/>
      <c r="U31" s="58" t="s">
        <v>26</v>
      </c>
      <c r="V31" s="58"/>
      <c r="W31" s="58"/>
      <c r="X31" s="59">
        <v>1</v>
      </c>
    </row>
    <row r="32" spans="1:24" s="4" customFormat="1" ht="37.5" x14ac:dyDescent="0.25">
      <c r="A32" s="35">
        <v>23</v>
      </c>
      <c r="B32" s="36">
        <v>1104058</v>
      </c>
      <c r="C32" s="35" t="s">
        <v>27</v>
      </c>
      <c r="D32" s="36" t="s">
        <v>72</v>
      </c>
      <c r="E32" s="37"/>
      <c r="F32" s="38" t="s">
        <v>101</v>
      </c>
      <c r="G32" s="39">
        <v>2</v>
      </c>
      <c r="H32" s="40">
        <v>197709</v>
      </c>
      <c r="I32" s="41">
        <f t="shared" si="2"/>
        <v>395418</v>
      </c>
      <c r="J32" s="41">
        <f t="shared" si="3"/>
        <v>482409.95999999996</v>
      </c>
      <c r="K32" s="12">
        <v>0</v>
      </c>
      <c r="L32" s="12">
        <f t="shared" si="0"/>
        <v>0</v>
      </c>
      <c r="M32" s="32">
        <f t="shared" si="1"/>
        <v>0</v>
      </c>
      <c r="N32" s="56" t="s">
        <v>29</v>
      </c>
      <c r="O32" s="77"/>
      <c r="P32" s="43"/>
      <c r="Q32" s="43" t="s">
        <v>103</v>
      </c>
      <c r="R32" s="57" t="s">
        <v>106</v>
      </c>
      <c r="S32" s="58"/>
      <c r="T32" s="58"/>
      <c r="U32" s="58" t="s">
        <v>26</v>
      </c>
      <c r="V32" s="58"/>
      <c r="W32" s="58"/>
      <c r="X32" s="59">
        <v>100000</v>
      </c>
    </row>
    <row r="33" spans="1:24" s="4" customFormat="1" ht="37.5" x14ac:dyDescent="0.25">
      <c r="A33" s="35">
        <v>24</v>
      </c>
      <c r="B33" s="36">
        <v>1093583</v>
      </c>
      <c r="C33" s="35" t="s">
        <v>27</v>
      </c>
      <c r="D33" s="36" t="s">
        <v>73</v>
      </c>
      <c r="E33" s="37"/>
      <c r="F33" s="38" t="s">
        <v>101</v>
      </c>
      <c r="G33" s="39">
        <v>1</v>
      </c>
      <c r="H33" s="40">
        <v>3480</v>
      </c>
      <c r="I33" s="41">
        <f t="shared" si="2"/>
        <v>3480</v>
      </c>
      <c r="J33" s="41">
        <f t="shared" si="3"/>
        <v>4245.5999999999995</v>
      </c>
      <c r="K33" s="12">
        <v>0</v>
      </c>
      <c r="L33" s="12">
        <f t="shared" si="0"/>
        <v>0</v>
      </c>
      <c r="M33" s="32">
        <f t="shared" si="1"/>
        <v>0</v>
      </c>
      <c r="N33" s="56" t="s">
        <v>29</v>
      </c>
      <c r="O33" s="77"/>
      <c r="P33" s="43"/>
      <c r="Q33" s="43" t="s">
        <v>103</v>
      </c>
      <c r="R33" s="57" t="s">
        <v>106</v>
      </c>
      <c r="S33" s="58"/>
      <c r="T33" s="58"/>
      <c r="U33" s="58" t="s">
        <v>26</v>
      </c>
      <c r="V33" s="58"/>
      <c r="W33" s="58"/>
      <c r="X33" s="59">
        <v>1</v>
      </c>
    </row>
    <row r="34" spans="1:24" s="4" customFormat="1" ht="20.25" x14ac:dyDescent="0.25">
      <c r="A34" s="35">
        <v>25</v>
      </c>
      <c r="B34" s="36">
        <v>1104058</v>
      </c>
      <c r="C34" s="35" t="s">
        <v>27</v>
      </c>
      <c r="D34" s="36" t="s">
        <v>74</v>
      </c>
      <c r="E34" s="37"/>
      <c r="F34" s="38" t="s">
        <v>101</v>
      </c>
      <c r="G34" s="39">
        <v>1</v>
      </c>
      <c r="H34" s="40">
        <v>396</v>
      </c>
      <c r="I34" s="41">
        <f t="shared" si="2"/>
        <v>396</v>
      </c>
      <c r="J34" s="41">
        <f t="shared" si="3"/>
        <v>483.12</v>
      </c>
      <c r="K34" s="12">
        <v>0</v>
      </c>
      <c r="L34" s="12">
        <f t="shared" si="0"/>
        <v>0</v>
      </c>
      <c r="M34" s="32">
        <f t="shared" si="1"/>
        <v>0</v>
      </c>
      <c r="N34" s="56" t="s">
        <v>29</v>
      </c>
      <c r="O34" s="77"/>
      <c r="P34" s="43"/>
      <c r="Q34" s="43" t="s">
        <v>103</v>
      </c>
      <c r="R34" s="57" t="s">
        <v>107</v>
      </c>
      <c r="S34" s="58"/>
      <c r="T34" s="58"/>
      <c r="U34" s="58" t="s">
        <v>26</v>
      </c>
      <c r="V34" s="58"/>
      <c r="W34" s="58"/>
      <c r="X34" s="59">
        <v>2</v>
      </c>
    </row>
    <row r="35" spans="1:24" s="4" customFormat="1" ht="20.25" x14ac:dyDescent="0.25">
      <c r="A35" s="35">
        <v>26</v>
      </c>
      <c r="B35" s="36">
        <v>1096541</v>
      </c>
      <c r="C35" s="35" t="s">
        <v>27</v>
      </c>
      <c r="D35" s="36" t="s">
        <v>75</v>
      </c>
      <c r="E35" s="37"/>
      <c r="F35" s="38" t="s">
        <v>101</v>
      </c>
      <c r="G35" s="39">
        <v>6</v>
      </c>
      <c r="H35" s="40">
        <v>11</v>
      </c>
      <c r="I35" s="41">
        <f t="shared" si="2"/>
        <v>66</v>
      </c>
      <c r="J35" s="41">
        <f t="shared" si="3"/>
        <v>80.52</v>
      </c>
      <c r="K35" s="12">
        <v>0</v>
      </c>
      <c r="L35" s="12">
        <f t="shared" si="0"/>
        <v>0</v>
      </c>
      <c r="M35" s="32">
        <f t="shared" si="1"/>
        <v>0</v>
      </c>
      <c r="N35" s="56" t="s">
        <v>29</v>
      </c>
      <c r="O35" s="77"/>
      <c r="P35" s="43"/>
      <c r="Q35" s="43" t="s">
        <v>103</v>
      </c>
      <c r="R35" s="57" t="s">
        <v>107</v>
      </c>
      <c r="S35" s="58"/>
      <c r="T35" s="58"/>
      <c r="U35" s="58" t="s">
        <v>26</v>
      </c>
      <c r="V35" s="58"/>
      <c r="W35" s="58"/>
      <c r="X35" s="59">
        <v>2</v>
      </c>
    </row>
    <row r="36" spans="1:24" s="4" customFormat="1" ht="37.5" x14ac:dyDescent="0.25">
      <c r="A36" s="35">
        <v>27</v>
      </c>
      <c r="B36" s="36">
        <v>1096539</v>
      </c>
      <c r="C36" s="35" t="s">
        <v>27</v>
      </c>
      <c r="D36" s="36" t="s">
        <v>76</v>
      </c>
      <c r="E36" s="37"/>
      <c r="F36" s="38" t="s">
        <v>101</v>
      </c>
      <c r="G36" s="39">
        <v>1</v>
      </c>
      <c r="H36" s="40">
        <v>775</v>
      </c>
      <c r="I36" s="41">
        <f t="shared" si="2"/>
        <v>775</v>
      </c>
      <c r="J36" s="41">
        <f t="shared" si="3"/>
        <v>945.5</v>
      </c>
      <c r="K36" s="12">
        <v>0</v>
      </c>
      <c r="L36" s="12">
        <f t="shared" si="0"/>
        <v>0</v>
      </c>
      <c r="M36" s="32">
        <f t="shared" ref="M36:M53" si="4">K36*G36*1.2</f>
        <v>0</v>
      </c>
      <c r="N36" s="56" t="s">
        <v>29</v>
      </c>
      <c r="O36" s="77"/>
      <c r="P36" s="43"/>
      <c r="Q36" s="43" t="s">
        <v>103</v>
      </c>
      <c r="R36" s="57" t="s">
        <v>107</v>
      </c>
      <c r="S36" s="58"/>
      <c r="T36" s="58"/>
      <c r="U36" s="58" t="s">
        <v>26</v>
      </c>
      <c r="V36" s="58"/>
      <c r="W36" s="58"/>
      <c r="X36" s="59">
        <v>2</v>
      </c>
    </row>
    <row r="37" spans="1:24" s="4" customFormat="1" ht="20.25" x14ac:dyDescent="0.25">
      <c r="A37" s="35">
        <v>28</v>
      </c>
      <c r="B37" s="36">
        <v>1100720</v>
      </c>
      <c r="C37" s="35" t="s">
        <v>27</v>
      </c>
      <c r="D37" s="36" t="s">
        <v>77</v>
      </c>
      <c r="E37" s="37"/>
      <c r="F37" s="39" t="s">
        <v>101</v>
      </c>
      <c r="G37" s="39">
        <v>10</v>
      </c>
      <c r="H37" s="40">
        <v>38</v>
      </c>
      <c r="I37" s="41">
        <f t="shared" si="2"/>
        <v>380</v>
      </c>
      <c r="J37" s="41">
        <f t="shared" si="3"/>
        <v>463.6</v>
      </c>
      <c r="K37" s="12">
        <v>0</v>
      </c>
      <c r="L37" s="12">
        <f t="shared" si="0"/>
        <v>0</v>
      </c>
      <c r="M37" s="32">
        <f t="shared" si="4"/>
        <v>0</v>
      </c>
      <c r="N37" s="56" t="s">
        <v>29</v>
      </c>
      <c r="O37" s="77"/>
      <c r="P37" s="43"/>
      <c r="Q37" s="43" t="s">
        <v>103</v>
      </c>
      <c r="R37" s="57" t="s">
        <v>107</v>
      </c>
      <c r="S37" s="58"/>
      <c r="T37" s="58"/>
      <c r="U37" s="58" t="s">
        <v>26</v>
      </c>
      <c r="V37" s="58"/>
      <c r="W37" s="58"/>
      <c r="X37" s="59">
        <v>2</v>
      </c>
    </row>
    <row r="38" spans="1:24" s="4" customFormat="1" ht="20.25" x14ac:dyDescent="0.25">
      <c r="A38" s="35">
        <v>29</v>
      </c>
      <c r="B38" s="36">
        <v>1100723</v>
      </c>
      <c r="C38" s="35" t="s">
        <v>27</v>
      </c>
      <c r="D38" s="36" t="s">
        <v>78</v>
      </c>
      <c r="E38" s="37"/>
      <c r="F38" s="39" t="s">
        <v>22</v>
      </c>
      <c r="G38" s="39">
        <v>10.5</v>
      </c>
      <c r="H38" s="40">
        <v>55</v>
      </c>
      <c r="I38" s="41">
        <f t="shared" si="2"/>
        <v>577.5</v>
      </c>
      <c r="J38" s="41">
        <f t="shared" si="3"/>
        <v>704.55</v>
      </c>
      <c r="K38" s="12">
        <v>0</v>
      </c>
      <c r="L38" s="12">
        <f t="shared" si="0"/>
        <v>0</v>
      </c>
      <c r="M38" s="32">
        <f t="shared" si="4"/>
        <v>0</v>
      </c>
      <c r="N38" s="56" t="s">
        <v>29</v>
      </c>
      <c r="O38" s="77"/>
      <c r="P38" s="43"/>
      <c r="Q38" s="43" t="s">
        <v>103</v>
      </c>
      <c r="R38" s="57" t="s">
        <v>108</v>
      </c>
      <c r="S38" s="58"/>
      <c r="T38" s="58"/>
      <c r="U38" s="58" t="s">
        <v>26</v>
      </c>
      <c r="V38" s="58">
        <v>0.17840000000000006</v>
      </c>
      <c r="W38" s="58">
        <v>500</v>
      </c>
      <c r="X38" s="59">
        <v>936.60000000000036</v>
      </c>
    </row>
    <row r="39" spans="1:24" s="4" customFormat="1" ht="20.25" x14ac:dyDescent="0.25">
      <c r="A39" s="35">
        <v>30</v>
      </c>
      <c r="B39" s="36">
        <v>1121949</v>
      </c>
      <c r="C39" s="35" t="s">
        <v>27</v>
      </c>
      <c r="D39" s="36" t="s">
        <v>79</v>
      </c>
      <c r="E39" s="37"/>
      <c r="F39" s="39" t="s">
        <v>22</v>
      </c>
      <c r="G39" s="39">
        <v>5.5</v>
      </c>
      <c r="H39" s="40">
        <v>81</v>
      </c>
      <c r="I39" s="41">
        <f t="shared" si="2"/>
        <v>445.5</v>
      </c>
      <c r="J39" s="41">
        <f t="shared" si="3"/>
        <v>543.51</v>
      </c>
      <c r="K39" s="12">
        <v>0</v>
      </c>
      <c r="L39" s="12">
        <f t="shared" si="0"/>
        <v>0</v>
      </c>
      <c r="M39" s="32">
        <f t="shared" si="4"/>
        <v>0</v>
      </c>
      <c r="N39" s="56" t="s">
        <v>29</v>
      </c>
      <c r="O39" s="77"/>
      <c r="P39" s="43"/>
      <c r="Q39" s="43" t="s">
        <v>103</v>
      </c>
      <c r="R39" s="57" t="s">
        <v>108</v>
      </c>
      <c r="S39" s="58"/>
      <c r="T39" s="58"/>
      <c r="U39" s="58" t="s">
        <v>26</v>
      </c>
      <c r="V39" s="58">
        <v>0.2676</v>
      </c>
      <c r="W39" s="58">
        <v>500</v>
      </c>
      <c r="X39" s="59">
        <v>735.90000000000009</v>
      </c>
    </row>
    <row r="40" spans="1:24" s="4" customFormat="1" ht="20.25" x14ac:dyDescent="0.25">
      <c r="A40" s="35">
        <v>31</v>
      </c>
      <c r="B40" s="36">
        <v>1103435</v>
      </c>
      <c r="C40" s="35" t="s">
        <v>27</v>
      </c>
      <c r="D40" s="36" t="s">
        <v>80</v>
      </c>
      <c r="E40" s="37"/>
      <c r="F40" s="39" t="s">
        <v>22</v>
      </c>
      <c r="G40" s="39">
        <v>15.7</v>
      </c>
      <c r="H40" s="40">
        <v>216</v>
      </c>
      <c r="I40" s="41">
        <f t="shared" si="2"/>
        <v>3391.2</v>
      </c>
      <c r="J40" s="41">
        <f t="shared" si="3"/>
        <v>4137.2639999999992</v>
      </c>
      <c r="K40" s="12">
        <v>0</v>
      </c>
      <c r="L40" s="12">
        <f t="shared" si="0"/>
        <v>0</v>
      </c>
      <c r="M40" s="32">
        <f t="shared" si="4"/>
        <v>0</v>
      </c>
      <c r="N40" s="56" t="s">
        <v>29</v>
      </c>
      <c r="O40" s="77"/>
      <c r="P40" s="43"/>
      <c r="Q40" s="43" t="s">
        <v>103</v>
      </c>
      <c r="R40" s="57" t="s">
        <v>108</v>
      </c>
      <c r="S40" s="58"/>
      <c r="T40" s="58"/>
      <c r="U40" s="58" t="s">
        <v>26</v>
      </c>
      <c r="V40" s="58">
        <v>0.71360000000000023</v>
      </c>
      <c r="W40" s="58">
        <v>500</v>
      </c>
      <c r="X40" s="59">
        <v>5601.760000000002</v>
      </c>
    </row>
    <row r="41" spans="1:24" s="4" customFormat="1" ht="37.5" x14ac:dyDescent="0.25">
      <c r="A41" s="35">
        <v>32</v>
      </c>
      <c r="B41" s="36">
        <v>1081860</v>
      </c>
      <c r="C41" s="35" t="s">
        <v>27</v>
      </c>
      <c r="D41" s="36" t="s">
        <v>81</v>
      </c>
      <c r="E41" s="37"/>
      <c r="F41" s="39" t="s">
        <v>22</v>
      </c>
      <c r="G41" s="39">
        <v>27.5</v>
      </c>
      <c r="H41" s="40">
        <v>177</v>
      </c>
      <c r="I41" s="41">
        <f t="shared" si="2"/>
        <v>4867.5</v>
      </c>
      <c r="J41" s="41">
        <f t="shared" si="3"/>
        <v>5938.35</v>
      </c>
      <c r="K41" s="12">
        <v>0</v>
      </c>
      <c r="L41" s="12">
        <f t="shared" si="0"/>
        <v>0</v>
      </c>
      <c r="M41" s="32">
        <f t="shared" si="4"/>
        <v>0</v>
      </c>
      <c r="N41" s="56" t="s">
        <v>29</v>
      </c>
      <c r="O41" s="77"/>
      <c r="P41" s="43"/>
      <c r="Q41" s="43" t="s">
        <v>103</v>
      </c>
      <c r="R41" s="57" t="s">
        <v>108</v>
      </c>
      <c r="S41" s="58"/>
      <c r="T41" s="58"/>
      <c r="U41" s="58" t="s">
        <v>26</v>
      </c>
      <c r="V41" s="58">
        <v>0.57088000000000017</v>
      </c>
      <c r="W41" s="58">
        <v>500</v>
      </c>
      <c r="X41" s="59">
        <v>7849.6000000000013</v>
      </c>
    </row>
    <row r="42" spans="1:24" s="4" customFormat="1" ht="37.5" x14ac:dyDescent="0.25">
      <c r="A42" s="35">
        <v>33</v>
      </c>
      <c r="B42" s="36">
        <v>1103434</v>
      </c>
      <c r="C42" s="35" t="s">
        <v>27</v>
      </c>
      <c r="D42" s="36" t="s">
        <v>82</v>
      </c>
      <c r="E42" s="37"/>
      <c r="F42" s="39" t="s">
        <v>22</v>
      </c>
      <c r="G42" s="39">
        <v>27</v>
      </c>
      <c r="H42" s="40">
        <v>83</v>
      </c>
      <c r="I42" s="41">
        <f t="shared" si="2"/>
        <v>2241</v>
      </c>
      <c r="J42" s="41">
        <f t="shared" si="3"/>
        <v>2734.0199999999995</v>
      </c>
      <c r="K42" s="12">
        <v>0</v>
      </c>
      <c r="L42" s="12">
        <f t="shared" si="0"/>
        <v>0</v>
      </c>
      <c r="M42" s="32">
        <f t="shared" si="4"/>
        <v>0</v>
      </c>
      <c r="N42" s="56" t="s">
        <v>29</v>
      </c>
      <c r="O42" s="77"/>
      <c r="P42" s="43"/>
      <c r="Q42" s="43" t="s">
        <v>103</v>
      </c>
      <c r="R42" s="57" t="s">
        <v>108</v>
      </c>
      <c r="S42" s="58"/>
      <c r="T42" s="58"/>
      <c r="U42" s="58" t="s">
        <v>26</v>
      </c>
      <c r="V42" s="58">
        <v>0.2676</v>
      </c>
      <c r="W42" s="58">
        <v>500</v>
      </c>
      <c r="X42" s="59">
        <v>3612.6000000000004</v>
      </c>
    </row>
    <row r="43" spans="1:24" s="4" customFormat="1" ht="37.5" x14ac:dyDescent="0.25">
      <c r="A43" s="35">
        <v>34</v>
      </c>
      <c r="B43" s="36">
        <v>1103437</v>
      </c>
      <c r="C43" s="35" t="s">
        <v>27</v>
      </c>
      <c r="D43" s="36" t="s">
        <v>83</v>
      </c>
      <c r="E43" s="37"/>
      <c r="F43" s="39" t="s">
        <v>22</v>
      </c>
      <c r="G43" s="39">
        <v>8.6</v>
      </c>
      <c r="H43" s="40">
        <v>177</v>
      </c>
      <c r="I43" s="41">
        <f t="shared" si="2"/>
        <v>1522.2</v>
      </c>
      <c r="J43" s="41">
        <f t="shared" si="3"/>
        <v>1857.0839999999998</v>
      </c>
      <c r="K43" s="12">
        <v>0</v>
      </c>
      <c r="L43" s="12">
        <f t="shared" si="0"/>
        <v>0</v>
      </c>
      <c r="M43" s="32">
        <f t="shared" si="4"/>
        <v>0</v>
      </c>
      <c r="N43" s="56" t="s">
        <v>29</v>
      </c>
      <c r="O43" s="77"/>
      <c r="P43" s="43"/>
      <c r="Q43" s="43" t="s">
        <v>103</v>
      </c>
      <c r="R43" s="57" t="s">
        <v>108</v>
      </c>
      <c r="S43" s="58"/>
      <c r="T43" s="58"/>
      <c r="U43" s="58" t="s">
        <v>26</v>
      </c>
      <c r="V43" s="58">
        <v>0.57088000000000017</v>
      </c>
      <c r="W43" s="58">
        <v>500</v>
      </c>
      <c r="X43" s="59">
        <v>2454.7840000000006</v>
      </c>
    </row>
    <row r="44" spans="1:24" s="4" customFormat="1" ht="20.25" x14ac:dyDescent="0.25">
      <c r="A44" s="35">
        <v>35</v>
      </c>
      <c r="B44" s="36">
        <v>1121950</v>
      </c>
      <c r="C44" s="35" t="s">
        <v>27</v>
      </c>
      <c r="D44" s="36" t="s">
        <v>84</v>
      </c>
      <c r="E44" s="37"/>
      <c r="F44" s="39" t="s">
        <v>22</v>
      </c>
      <c r="G44" s="39">
        <v>64.599999999999994</v>
      </c>
      <c r="H44" s="40">
        <v>13</v>
      </c>
      <c r="I44" s="41">
        <f t="shared" si="2"/>
        <v>839.8</v>
      </c>
      <c r="J44" s="41">
        <f t="shared" si="3"/>
        <v>1024.5559999999998</v>
      </c>
      <c r="K44" s="12">
        <v>0</v>
      </c>
      <c r="L44" s="12">
        <f t="shared" si="0"/>
        <v>0</v>
      </c>
      <c r="M44" s="32">
        <f t="shared" si="4"/>
        <v>0</v>
      </c>
      <c r="N44" s="56" t="s">
        <v>29</v>
      </c>
      <c r="O44" s="77"/>
      <c r="P44" s="43"/>
      <c r="Q44" s="43" t="s">
        <v>103</v>
      </c>
      <c r="R44" s="57" t="s">
        <v>108</v>
      </c>
      <c r="S44" s="58"/>
      <c r="T44" s="58"/>
      <c r="U44" s="58" t="s">
        <v>26</v>
      </c>
      <c r="V44" s="58">
        <v>5.3520000000000005E-2</v>
      </c>
      <c r="W44" s="58">
        <v>400</v>
      </c>
      <c r="X44" s="59">
        <v>1382.9567999999999</v>
      </c>
    </row>
    <row r="45" spans="1:24" s="4" customFormat="1" ht="20.25" x14ac:dyDescent="0.25">
      <c r="A45" s="35">
        <v>36</v>
      </c>
      <c r="B45" s="36">
        <v>1081858</v>
      </c>
      <c r="C45" s="35" t="s">
        <v>27</v>
      </c>
      <c r="D45" s="36" t="s">
        <v>85</v>
      </c>
      <c r="E45" s="37"/>
      <c r="F45" s="39" t="s">
        <v>22</v>
      </c>
      <c r="G45" s="39">
        <v>67.599999999999994</v>
      </c>
      <c r="H45" s="40">
        <v>24</v>
      </c>
      <c r="I45" s="41">
        <f t="shared" si="2"/>
        <v>1622.3999999999999</v>
      </c>
      <c r="J45" s="41">
        <f t="shared" si="3"/>
        <v>1979.328</v>
      </c>
      <c r="K45" s="12">
        <v>0</v>
      </c>
      <c r="L45" s="12">
        <f t="shared" si="0"/>
        <v>0</v>
      </c>
      <c r="M45" s="32">
        <f t="shared" si="4"/>
        <v>0</v>
      </c>
      <c r="N45" s="56" t="s">
        <v>29</v>
      </c>
      <c r="O45" s="77"/>
      <c r="P45" s="43"/>
      <c r="Q45" s="43" t="s">
        <v>103</v>
      </c>
      <c r="R45" s="57" t="s">
        <v>108</v>
      </c>
      <c r="S45" s="58"/>
      <c r="T45" s="58"/>
      <c r="U45" s="58" t="s">
        <v>26</v>
      </c>
      <c r="V45" s="58">
        <v>8.9200000000000029E-2</v>
      </c>
      <c r="W45" s="58">
        <v>400</v>
      </c>
      <c r="X45" s="59">
        <v>2411.9680000000008</v>
      </c>
    </row>
    <row r="46" spans="1:24" s="4" customFormat="1" ht="37.5" x14ac:dyDescent="0.25">
      <c r="A46" s="35">
        <v>37</v>
      </c>
      <c r="B46" s="36">
        <v>1099222</v>
      </c>
      <c r="C46" s="35" t="s">
        <v>27</v>
      </c>
      <c r="D46" s="36" t="s">
        <v>86</v>
      </c>
      <c r="E46" s="37"/>
      <c r="F46" s="39" t="s">
        <v>22</v>
      </c>
      <c r="G46" s="39">
        <v>18</v>
      </c>
      <c r="H46" s="40">
        <v>8</v>
      </c>
      <c r="I46" s="41">
        <f t="shared" si="2"/>
        <v>144</v>
      </c>
      <c r="J46" s="41">
        <f t="shared" si="3"/>
        <v>175.68</v>
      </c>
      <c r="K46" s="12">
        <v>0</v>
      </c>
      <c r="L46" s="12">
        <f t="shared" si="0"/>
        <v>0</v>
      </c>
      <c r="M46" s="32">
        <f t="shared" si="4"/>
        <v>0</v>
      </c>
      <c r="N46" s="56" t="s">
        <v>29</v>
      </c>
      <c r="O46" s="77"/>
      <c r="P46" s="43"/>
      <c r="Q46" s="43" t="s">
        <v>103</v>
      </c>
      <c r="R46" s="57" t="s">
        <v>108</v>
      </c>
      <c r="S46" s="58"/>
      <c r="T46" s="58"/>
      <c r="U46" s="58" t="s">
        <v>26</v>
      </c>
      <c r="V46" s="58">
        <v>3.568000000000001E-2</v>
      </c>
      <c r="W46" s="58">
        <v>400</v>
      </c>
      <c r="X46" s="59">
        <v>256.89600000000007</v>
      </c>
    </row>
    <row r="47" spans="1:24" s="4" customFormat="1" ht="37.5" x14ac:dyDescent="0.25">
      <c r="A47" s="35">
        <v>38</v>
      </c>
      <c r="B47" s="36">
        <v>1121951</v>
      </c>
      <c r="C47" s="35" t="s">
        <v>27</v>
      </c>
      <c r="D47" s="36" t="s">
        <v>87</v>
      </c>
      <c r="E47" s="37"/>
      <c r="F47" s="39" t="s">
        <v>22</v>
      </c>
      <c r="G47" s="39">
        <v>170</v>
      </c>
      <c r="H47" s="40">
        <v>31</v>
      </c>
      <c r="I47" s="41">
        <f t="shared" si="2"/>
        <v>5270</v>
      </c>
      <c r="J47" s="41">
        <f t="shared" si="3"/>
        <v>6429.4</v>
      </c>
      <c r="K47" s="12">
        <v>0</v>
      </c>
      <c r="L47" s="12">
        <f t="shared" si="0"/>
        <v>0</v>
      </c>
      <c r="M47" s="32">
        <f t="shared" si="4"/>
        <v>0</v>
      </c>
      <c r="N47" s="56" t="s">
        <v>29</v>
      </c>
      <c r="O47" s="77"/>
      <c r="P47" s="43"/>
      <c r="Q47" s="43" t="s">
        <v>103</v>
      </c>
      <c r="R47" s="57" t="s">
        <v>108</v>
      </c>
      <c r="S47" s="58"/>
      <c r="T47" s="58"/>
      <c r="U47" s="58" t="s">
        <v>26</v>
      </c>
      <c r="V47" s="58">
        <v>0.10704000000000002</v>
      </c>
      <c r="W47" s="58">
        <v>400</v>
      </c>
      <c r="X47" s="59">
        <v>7278.7200000000021</v>
      </c>
    </row>
    <row r="48" spans="1:24" s="4" customFormat="1" ht="37.5" x14ac:dyDescent="0.25">
      <c r="A48" s="35">
        <v>39</v>
      </c>
      <c r="B48" s="36">
        <v>1121375</v>
      </c>
      <c r="C48" s="35" t="s">
        <v>27</v>
      </c>
      <c r="D48" s="36" t="s">
        <v>88</v>
      </c>
      <c r="E48" s="37"/>
      <c r="F48" s="39" t="s">
        <v>22</v>
      </c>
      <c r="G48" s="39">
        <v>67</v>
      </c>
      <c r="H48" s="40">
        <v>4</v>
      </c>
      <c r="I48" s="41">
        <f t="shared" si="2"/>
        <v>268</v>
      </c>
      <c r="J48" s="41">
        <f t="shared" si="3"/>
        <v>326.95999999999998</v>
      </c>
      <c r="K48" s="12">
        <v>0</v>
      </c>
      <c r="L48" s="12">
        <f t="shared" si="0"/>
        <v>0</v>
      </c>
      <c r="M48" s="32">
        <f t="shared" si="4"/>
        <v>0</v>
      </c>
      <c r="N48" s="56" t="s">
        <v>29</v>
      </c>
      <c r="O48" s="77"/>
      <c r="P48" s="43"/>
      <c r="Q48" s="43" t="s">
        <v>103</v>
      </c>
      <c r="R48" s="57" t="s">
        <v>108</v>
      </c>
      <c r="S48" s="58"/>
      <c r="T48" s="58"/>
      <c r="U48" s="58" t="s">
        <v>26</v>
      </c>
      <c r="V48" s="58">
        <v>1.7839999999999995E-2</v>
      </c>
      <c r="W48" s="58">
        <v>400</v>
      </c>
      <c r="X48" s="59">
        <v>478.11199999999985</v>
      </c>
    </row>
    <row r="49" spans="1:24" s="4" customFormat="1" ht="20.25" x14ac:dyDescent="0.25">
      <c r="A49" s="35">
        <v>40</v>
      </c>
      <c r="B49" s="36">
        <v>1099189</v>
      </c>
      <c r="C49" s="35" t="s">
        <v>27</v>
      </c>
      <c r="D49" s="36" t="s">
        <v>89</v>
      </c>
      <c r="E49" s="37"/>
      <c r="F49" s="39" t="s">
        <v>22</v>
      </c>
      <c r="G49" s="39">
        <v>133</v>
      </c>
      <c r="H49" s="40">
        <v>47</v>
      </c>
      <c r="I49" s="41">
        <f t="shared" si="2"/>
        <v>6251</v>
      </c>
      <c r="J49" s="41">
        <f t="shared" si="3"/>
        <v>7626.2199999999993</v>
      </c>
      <c r="K49" s="12">
        <v>0</v>
      </c>
      <c r="L49" s="12">
        <f t="shared" si="0"/>
        <v>0</v>
      </c>
      <c r="M49" s="32">
        <f t="shared" si="4"/>
        <v>0</v>
      </c>
      <c r="N49" s="56" t="s">
        <v>29</v>
      </c>
      <c r="O49" s="77"/>
      <c r="P49" s="43"/>
      <c r="Q49" s="43" t="s">
        <v>103</v>
      </c>
      <c r="R49" s="57" t="s">
        <v>108</v>
      </c>
      <c r="S49" s="58"/>
      <c r="T49" s="58"/>
      <c r="U49" s="58" t="s">
        <v>26</v>
      </c>
      <c r="V49" s="58">
        <v>0.17840000000000006</v>
      </c>
      <c r="W49" s="58">
        <v>400</v>
      </c>
      <c r="X49" s="59">
        <v>9490.8800000000028</v>
      </c>
    </row>
    <row r="50" spans="1:24" s="4" customFormat="1" ht="20.25" x14ac:dyDescent="0.25">
      <c r="A50" s="35">
        <v>41</v>
      </c>
      <c r="B50" s="36">
        <v>1121952</v>
      </c>
      <c r="C50" s="35" t="s">
        <v>27</v>
      </c>
      <c r="D50" s="36" t="s">
        <v>90</v>
      </c>
      <c r="E50" s="37"/>
      <c r="F50" s="39" t="s">
        <v>22</v>
      </c>
      <c r="G50" s="39">
        <v>50</v>
      </c>
      <c r="H50" s="40">
        <v>12</v>
      </c>
      <c r="I50" s="41">
        <f t="shared" si="2"/>
        <v>600</v>
      </c>
      <c r="J50" s="41">
        <f t="shared" si="3"/>
        <v>732</v>
      </c>
      <c r="K50" s="12">
        <v>0</v>
      </c>
      <c r="L50" s="12">
        <f t="shared" si="0"/>
        <v>0</v>
      </c>
      <c r="M50" s="32">
        <f t="shared" si="4"/>
        <v>0</v>
      </c>
      <c r="N50" s="56" t="s">
        <v>29</v>
      </c>
      <c r="O50" s="77"/>
      <c r="P50" s="43"/>
      <c r="Q50" s="43" t="s">
        <v>103</v>
      </c>
      <c r="R50" s="57" t="s">
        <v>108</v>
      </c>
      <c r="S50" s="58"/>
      <c r="T50" s="58"/>
      <c r="U50" s="58" t="s">
        <v>26</v>
      </c>
      <c r="V50" s="58">
        <v>4.0140000000000002E-2</v>
      </c>
      <c r="W50" s="58">
        <v>400</v>
      </c>
      <c r="X50" s="59">
        <v>802.80000000000007</v>
      </c>
    </row>
    <row r="51" spans="1:24" s="4" customFormat="1" ht="37.5" x14ac:dyDescent="0.25">
      <c r="A51" s="35">
        <v>42</v>
      </c>
      <c r="B51" s="36">
        <v>1076799</v>
      </c>
      <c r="C51" s="35" t="s">
        <v>27</v>
      </c>
      <c r="D51" s="36" t="s">
        <v>91</v>
      </c>
      <c r="E51" s="37"/>
      <c r="F51" s="39" t="s">
        <v>22</v>
      </c>
      <c r="G51" s="39">
        <v>17</v>
      </c>
      <c r="H51" s="40">
        <v>13</v>
      </c>
      <c r="I51" s="41">
        <f t="shared" si="2"/>
        <v>221</v>
      </c>
      <c r="J51" s="41">
        <f t="shared" si="3"/>
        <v>269.62</v>
      </c>
      <c r="K51" s="12">
        <v>0</v>
      </c>
      <c r="L51" s="12">
        <f t="shared" si="0"/>
        <v>0</v>
      </c>
      <c r="M51" s="32">
        <f t="shared" si="4"/>
        <v>0</v>
      </c>
      <c r="N51" s="56" t="s">
        <v>29</v>
      </c>
      <c r="O51" s="77"/>
      <c r="P51" s="43"/>
      <c r="Q51" s="43" t="s">
        <v>103</v>
      </c>
      <c r="R51" s="57" t="s">
        <v>108</v>
      </c>
      <c r="S51" s="58"/>
      <c r="T51" s="58"/>
      <c r="U51" s="58" t="s">
        <v>26</v>
      </c>
      <c r="V51" s="58">
        <v>5.3519999999999984E-2</v>
      </c>
      <c r="W51" s="58">
        <v>400</v>
      </c>
      <c r="X51" s="59">
        <v>363.93599999999992</v>
      </c>
    </row>
    <row r="52" spans="1:24" s="4" customFormat="1" ht="20.25" x14ac:dyDescent="0.25">
      <c r="A52" s="35">
        <v>43</v>
      </c>
      <c r="B52" s="36">
        <v>1076808</v>
      </c>
      <c r="C52" s="35" t="s">
        <v>27</v>
      </c>
      <c r="D52" s="36" t="s">
        <v>92</v>
      </c>
      <c r="E52" s="37"/>
      <c r="F52" s="39" t="s">
        <v>22</v>
      </c>
      <c r="G52" s="39">
        <v>4.7</v>
      </c>
      <c r="H52" s="40">
        <v>19</v>
      </c>
      <c r="I52" s="41">
        <f t="shared" si="2"/>
        <v>89.3</v>
      </c>
      <c r="J52" s="41">
        <f t="shared" si="3"/>
        <v>108.946</v>
      </c>
      <c r="K52" s="12">
        <v>0</v>
      </c>
      <c r="L52" s="12">
        <f t="shared" si="0"/>
        <v>0</v>
      </c>
      <c r="M52" s="32">
        <f t="shared" si="4"/>
        <v>0</v>
      </c>
      <c r="N52" s="56" t="s">
        <v>29</v>
      </c>
      <c r="O52" s="77"/>
      <c r="P52" s="43"/>
      <c r="Q52" s="43" t="s">
        <v>103</v>
      </c>
      <c r="R52" s="57" t="s">
        <v>108</v>
      </c>
      <c r="S52" s="58"/>
      <c r="T52" s="58"/>
      <c r="U52" s="58" t="s">
        <v>26</v>
      </c>
      <c r="V52" s="58">
        <v>6.6899999999999987E-2</v>
      </c>
      <c r="W52" s="58">
        <v>400</v>
      </c>
      <c r="X52" s="59">
        <v>125.77199999999998</v>
      </c>
    </row>
    <row r="53" spans="1:24" s="4" customFormat="1" ht="20.25" x14ac:dyDescent="0.25">
      <c r="A53" s="35">
        <v>44</v>
      </c>
      <c r="B53" s="36">
        <v>1099192</v>
      </c>
      <c r="C53" s="35" t="s">
        <v>27</v>
      </c>
      <c r="D53" s="36" t="s">
        <v>93</v>
      </c>
      <c r="E53" s="37"/>
      <c r="F53" s="39" t="s">
        <v>22</v>
      </c>
      <c r="G53" s="39">
        <v>240</v>
      </c>
      <c r="H53" s="40">
        <v>10</v>
      </c>
      <c r="I53" s="41">
        <f t="shared" si="2"/>
        <v>2400</v>
      </c>
      <c r="J53" s="41">
        <f t="shared" si="3"/>
        <v>2928</v>
      </c>
      <c r="K53" s="12">
        <v>0</v>
      </c>
      <c r="L53" s="12">
        <f t="shared" si="0"/>
        <v>0</v>
      </c>
      <c r="M53" s="32">
        <f t="shared" si="4"/>
        <v>0</v>
      </c>
      <c r="N53" s="56" t="s">
        <v>29</v>
      </c>
      <c r="O53" s="77"/>
      <c r="P53" s="43"/>
      <c r="Q53" s="43" t="s">
        <v>103</v>
      </c>
      <c r="R53" s="57" t="s">
        <v>108</v>
      </c>
      <c r="S53" s="58"/>
      <c r="T53" s="58"/>
      <c r="U53" s="58" t="s">
        <v>26</v>
      </c>
      <c r="V53" s="58">
        <v>4.0140000000000002E-2</v>
      </c>
      <c r="W53" s="58">
        <v>400</v>
      </c>
      <c r="X53" s="59">
        <v>3853.44</v>
      </c>
    </row>
    <row r="54" spans="1:24" s="4" customFormat="1" ht="37.5" x14ac:dyDescent="0.25">
      <c r="A54" s="35">
        <v>45</v>
      </c>
      <c r="B54" s="36" t="s">
        <v>37</v>
      </c>
      <c r="C54" s="35" t="s">
        <v>27</v>
      </c>
      <c r="D54" s="36" t="s">
        <v>94</v>
      </c>
      <c r="E54" s="37" t="s">
        <v>21</v>
      </c>
      <c r="F54" s="38" t="s">
        <v>22</v>
      </c>
      <c r="G54" s="39">
        <v>169</v>
      </c>
      <c r="H54" s="40">
        <v>74</v>
      </c>
      <c r="I54" s="41">
        <f t="shared" si="2"/>
        <v>12506</v>
      </c>
      <c r="J54" s="41">
        <f t="shared" si="3"/>
        <v>15257.32</v>
      </c>
      <c r="K54" s="12">
        <v>0</v>
      </c>
      <c r="L54" s="12">
        <f t="shared" ref="L54:L59" si="5">K54*G54</f>
        <v>0</v>
      </c>
      <c r="M54" s="32">
        <f t="shared" ref="M54:M59" si="6">K54*G54*1.2</f>
        <v>0</v>
      </c>
      <c r="N54" s="56" t="s">
        <v>29</v>
      </c>
      <c r="O54" s="77"/>
      <c r="P54" s="43"/>
      <c r="Q54" s="43" t="s">
        <v>103</v>
      </c>
      <c r="R54" s="57" t="s">
        <v>108</v>
      </c>
      <c r="S54" s="58"/>
      <c r="T54" s="58"/>
      <c r="U54" s="58" t="s">
        <v>26</v>
      </c>
      <c r="V54" s="58">
        <v>0.26759999999999995</v>
      </c>
      <c r="W54" s="58">
        <v>500</v>
      </c>
      <c r="X54" s="59">
        <v>22612.199999999997</v>
      </c>
    </row>
    <row r="55" spans="1:24" s="4" customFormat="1" ht="20.25" x14ac:dyDescent="0.25">
      <c r="A55" s="35">
        <v>46</v>
      </c>
      <c r="B55" s="36" t="s">
        <v>38</v>
      </c>
      <c r="C55" s="35" t="s">
        <v>27</v>
      </c>
      <c r="D55" s="36" t="s">
        <v>95</v>
      </c>
      <c r="E55" s="37"/>
      <c r="F55" s="38" t="s">
        <v>22</v>
      </c>
      <c r="G55" s="39">
        <v>12.9</v>
      </c>
      <c r="H55" s="40">
        <v>101</v>
      </c>
      <c r="I55" s="41">
        <f t="shared" si="2"/>
        <v>1302.9000000000001</v>
      </c>
      <c r="J55" s="41">
        <f t="shared" si="3"/>
        <v>1589.538</v>
      </c>
      <c r="K55" s="12">
        <v>0</v>
      </c>
      <c r="L55" s="12">
        <f t="shared" si="5"/>
        <v>0</v>
      </c>
      <c r="M55" s="32">
        <f t="shared" si="6"/>
        <v>0</v>
      </c>
      <c r="N55" s="56" t="s">
        <v>29</v>
      </c>
      <c r="O55" s="77"/>
      <c r="P55" s="43"/>
      <c r="Q55" s="43" t="s">
        <v>103</v>
      </c>
      <c r="R55" s="57" t="s">
        <v>108</v>
      </c>
      <c r="S55" s="58"/>
      <c r="T55" s="58"/>
      <c r="U55" s="58" t="s">
        <v>26</v>
      </c>
      <c r="V55" s="58">
        <v>0.31219999999999998</v>
      </c>
      <c r="W55" s="58">
        <v>700</v>
      </c>
      <c r="X55" s="59">
        <v>2819.1660000000002</v>
      </c>
    </row>
    <row r="56" spans="1:24" s="4" customFormat="1" ht="37.5" x14ac:dyDescent="0.25">
      <c r="A56" s="35">
        <v>47</v>
      </c>
      <c r="B56" s="36" t="s">
        <v>39</v>
      </c>
      <c r="C56" s="35" t="s">
        <v>27</v>
      </c>
      <c r="D56" s="36" t="s">
        <v>96</v>
      </c>
      <c r="E56" s="37"/>
      <c r="F56" s="38" t="s">
        <v>22</v>
      </c>
      <c r="G56" s="39">
        <v>1292</v>
      </c>
      <c r="H56" s="40">
        <v>145</v>
      </c>
      <c r="I56" s="41">
        <f t="shared" si="2"/>
        <v>187340</v>
      </c>
      <c r="J56" s="41">
        <f t="shared" si="3"/>
        <v>228554.80000000002</v>
      </c>
      <c r="K56" s="12">
        <v>0</v>
      </c>
      <c r="L56" s="12">
        <f t="shared" si="5"/>
        <v>0</v>
      </c>
      <c r="M56" s="32">
        <f t="shared" si="6"/>
        <v>0</v>
      </c>
      <c r="N56" s="56" t="s">
        <v>29</v>
      </c>
      <c r="O56" s="77"/>
      <c r="P56" s="43"/>
      <c r="Q56" s="43" t="s">
        <v>103</v>
      </c>
      <c r="R56" s="57" t="s">
        <v>109</v>
      </c>
      <c r="S56" s="58"/>
      <c r="T56" s="58"/>
      <c r="U56" s="58" t="s">
        <v>26</v>
      </c>
      <c r="V56" s="58">
        <v>0.44600000000000001</v>
      </c>
      <c r="W56" s="58">
        <v>700</v>
      </c>
      <c r="X56" s="59">
        <v>403362.39999999997</v>
      </c>
    </row>
    <row r="57" spans="1:24" s="4" customFormat="1" ht="20.25" x14ac:dyDescent="0.25">
      <c r="A57" s="35">
        <v>48</v>
      </c>
      <c r="B57" s="36">
        <v>1099222</v>
      </c>
      <c r="C57" s="35" t="s">
        <v>27</v>
      </c>
      <c r="D57" s="36" t="s">
        <v>97</v>
      </c>
      <c r="E57" s="37"/>
      <c r="F57" s="38" t="s">
        <v>36</v>
      </c>
      <c r="G57" s="39">
        <v>3.0000000000000001E-3</v>
      </c>
      <c r="H57" s="40">
        <v>253799</v>
      </c>
      <c r="I57" s="41">
        <f t="shared" si="2"/>
        <v>761.39700000000005</v>
      </c>
      <c r="J57" s="41">
        <f t="shared" si="3"/>
        <v>928.90433999999993</v>
      </c>
      <c r="K57" s="12">
        <v>0</v>
      </c>
      <c r="L57" s="12">
        <f t="shared" si="5"/>
        <v>0</v>
      </c>
      <c r="M57" s="32">
        <f t="shared" si="6"/>
        <v>0</v>
      </c>
      <c r="N57" s="56" t="s">
        <v>29</v>
      </c>
      <c r="O57" s="77"/>
      <c r="P57" s="43"/>
      <c r="Q57" s="43" t="s">
        <v>103</v>
      </c>
      <c r="R57" s="57" t="s">
        <v>109</v>
      </c>
      <c r="S57" s="58"/>
      <c r="T57" s="58"/>
      <c r="U57" s="58" t="s">
        <v>26</v>
      </c>
      <c r="V57" s="58"/>
      <c r="W57" s="58">
        <v>700000</v>
      </c>
      <c r="X57" s="59">
        <v>1680</v>
      </c>
    </row>
    <row r="58" spans="1:24" s="4" customFormat="1" ht="37.5" x14ac:dyDescent="0.25">
      <c r="A58" s="35">
        <v>49</v>
      </c>
      <c r="B58" s="36" t="s">
        <v>40</v>
      </c>
      <c r="C58" s="35" t="s">
        <v>27</v>
      </c>
      <c r="D58" s="36" t="s">
        <v>98</v>
      </c>
      <c r="E58" s="37"/>
      <c r="F58" s="38" t="s">
        <v>22</v>
      </c>
      <c r="G58" s="39">
        <v>8.1999999999999993</v>
      </c>
      <c r="H58" s="40">
        <v>1659</v>
      </c>
      <c r="I58" s="41">
        <f t="shared" si="2"/>
        <v>13603.8</v>
      </c>
      <c r="J58" s="41">
        <f t="shared" si="3"/>
        <v>16596.635999999999</v>
      </c>
      <c r="K58" s="12">
        <v>0</v>
      </c>
      <c r="L58" s="12">
        <f t="shared" si="5"/>
        <v>0</v>
      </c>
      <c r="M58" s="32">
        <f t="shared" si="6"/>
        <v>0</v>
      </c>
      <c r="N58" s="56" t="s">
        <v>29</v>
      </c>
      <c r="O58" s="77"/>
      <c r="P58" s="43"/>
      <c r="Q58" s="43" t="s">
        <v>103</v>
      </c>
      <c r="R58" s="57" t="s">
        <v>109</v>
      </c>
      <c r="S58" s="58"/>
      <c r="T58" s="58"/>
      <c r="U58" s="58" t="s">
        <v>26</v>
      </c>
      <c r="V58" s="58">
        <v>5.3520000000000003</v>
      </c>
      <c r="W58" s="58">
        <v>700</v>
      </c>
      <c r="X58" s="59">
        <v>30720.48</v>
      </c>
    </row>
    <row r="59" spans="1:24" s="4" customFormat="1" ht="37.5" x14ac:dyDescent="0.25">
      <c r="A59" s="35">
        <v>50</v>
      </c>
      <c r="B59" s="36" t="s">
        <v>41</v>
      </c>
      <c r="C59" s="35" t="s">
        <v>27</v>
      </c>
      <c r="D59" s="36" t="s">
        <v>99</v>
      </c>
      <c r="E59" s="37"/>
      <c r="F59" s="38" t="s">
        <v>22</v>
      </c>
      <c r="G59" s="39">
        <v>140</v>
      </c>
      <c r="H59" s="40">
        <v>1318</v>
      </c>
      <c r="I59" s="41">
        <f t="shared" si="2"/>
        <v>184520</v>
      </c>
      <c r="J59" s="41">
        <f t="shared" si="3"/>
        <v>225114.4</v>
      </c>
      <c r="K59" s="12">
        <v>0</v>
      </c>
      <c r="L59" s="12">
        <f t="shared" si="5"/>
        <v>0</v>
      </c>
      <c r="M59" s="32">
        <f t="shared" si="6"/>
        <v>0</v>
      </c>
      <c r="N59" s="56" t="s">
        <v>29</v>
      </c>
      <c r="O59" s="78"/>
      <c r="P59" s="43"/>
      <c r="Q59" s="43" t="s">
        <v>103</v>
      </c>
      <c r="R59" s="57" t="s">
        <v>109</v>
      </c>
      <c r="S59" s="58"/>
      <c r="T59" s="58"/>
      <c r="U59" s="58" t="s">
        <v>26</v>
      </c>
      <c r="V59" s="58">
        <v>4.2816000000000001</v>
      </c>
      <c r="W59" s="58">
        <v>700</v>
      </c>
      <c r="X59" s="59">
        <v>419596.79999999999</v>
      </c>
    </row>
    <row r="60" spans="1:24" s="14" customFormat="1" x14ac:dyDescent="0.25">
      <c r="A60" s="74" t="s">
        <v>9</v>
      </c>
      <c r="B60" s="75"/>
      <c r="C60" s="75"/>
      <c r="D60" s="75"/>
      <c r="E60" s="75"/>
      <c r="F60" s="75"/>
      <c r="G60" s="75"/>
      <c r="H60" s="75"/>
      <c r="I60" s="42">
        <f>SUM(I10:I59)</f>
        <v>1116578.4870000002</v>
      </c>
      <c r="J60" s="42">
        <f>SUM(J10:J59)</f>
        <v>1362225.7541399996</v>
      </c>
      <c r="K60" s="13"/>
      <c r="L60" s="13">
        <f>SUM(L10:L59)</f>
        <v>0</v>
      </c>
      <c r="M60" s="13">
        <f>SUM(M10:M59)</f>
        <v>0</v>
      </c>
      <c r="N60" s="6"/>
      <c r="O60" s="55"/>
      <c r="P60" s="44"/>
      <c r="Q60" s="44"/>
      <c r="R60" s="45"/>
      <c r="S60" s="44"/>
      <c r="T60" s="44"/>
      <c r="U60" s="44"/>
      <c r="V60" s="44"/>
      <c r="W60" s="44"/>
    </row>
    <row r="61" spans="1:24" s="14" customFormat="1" ht="20.25" x14ac:dyDescent="0.3">
      <c r="A61" s="50" t="s">
        <v>30</v>
      </c>
      <c r="B61" s="51"/>
      <c r="C61" s="51"/>
      <c r="D61" s="51"/>
      <c r="E61" s="51"/>
      <c r="F61" s="79">
        <f>L60</f>
        <v>0</v>
      </c>
      <c r="G61" s="52" t="s">
        <v>29</v>
      </c>
      <c r="H61" s="18"/>
      <c r="I61" s="18"/>
      <c r="J61" s="18"/>
      <c r="K61" s="19"/>
      <c r="L61" s="19"/>
      <c r="M61" s="19"/>
      <c r="N61" s="19"/>
      <c r="O61" s="19"/>
      <c r="R61" s="15"/>
    </row>
    <row r="62" spans="1:24" s="14" customFormat="1" ht="20.25" x14ac:dyDescent="0.3">
      <c r="A62" s="50" t="s">
        <v>120</v>
      </c>
      <c r="B62" s="51"/>
      <c r="C62" s="51"/>
      <c r="D62" s="51"/>
      <c r="E62" s="51"/>
      <c r="F62" s="80">
        <f>M60-L60</f>
        <v>0</v>
      </c>
      <c r="G62" s="52" t="s">
        <v>29</v>
      </c>
      <c r="H62" s="18"/>
      <c r="I62" s="18"/>
      <c r="J62" s="18"/>
      <c r="K62" s="19"/>
      <c r="L62" s="19"/>
      <c r="M62" s="19"/>
      <c r="N62" s="19"/>
      <c r="O62" s="19"/>
      <c r="R62" s="15"/>
    </row>
    <row r="63" spans="1:24" s="14" customFormat="1" ht="45.75" customHeight="1" x14ac:dyDescent="0.25">
      <c r="A63" s="70" t="s">
        <v>34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R63" s="15"/>
    </row>
    <row r="64" spans="1:24" s="14" customFormat="1" ht="20.25" x14ac:dyDescent="0.3">
      <c r="A64" s="16" t="s">
        <v>18</v>
      </c>
      <c r="B64" s="17"/>
      <c r="C64" s="17"/>
      <c r="D64" s="17"/>
      <c r="E64" s="17"/>
      <c r="F64" s="17"/>
      <c r="G64" s="17"/>
      <c r="H64" s="18"/>
      <c r="I64" s="18"/>
      <c r="J64" s="18"/>
      <c r="K64" s="19"/>
      <c r="L64" s="19"/>
      <c r="M64" s="19"/>
      <c r="N64" s="19"/>
      <c r="O64" s="19"/>
      <c r="R64" s="15"/>
    </row>
    <row r="65" spans="1:64" s="14" customFormat="1" ht="20.25" x14ac:dyDescent="0.3">
      <c r="A65" s="16" t="s">
        <v>31</v>
      </c>
      <c r="B65" s="17"/>
      <c r="C65" s="17"/>
      <c r="D65" s="17"/>
      <c r="E65" s="17"/>
      <c r="F65" s="17"/>
      <c r="G65" s="17"/>
      <c r="H65" s="18"/>
      <c r="I65" s="18"/>
      <c r="J65" s="18"/>
      <c r="K65" s="19"/>
      <c r="L65" s="19"/>
      <c r="M65" s="19"/>
      <c r="N65" s="19"/>
      <c r="O65" s="19"/>
      <c r="R65" s="15"/>
    </row>
    <row r="66" spans="1:64" s="14" customFormat="1" ht="20.25" x14ac:dyDescent="0.3">
      <c r="A66" s="16"/>
      <c r="B66" s="20" t="s">
        <v>10</v>
      </c>
      <c r="C66" s="17"/>
      <c r="D66" s="17"/>
      <c r="E66" s="17"/>
      <c r="F66" s="17"/>
      <c r="G66" s="17"/>
      <c r="H66" s="18"/>
      <c r="I66" s="18"/>
      <c r="J66" s="18"/>
      <c r="K66" s="19"/>
      <c r="L66" s="19"/>
      <c r="M66" s="19"/>
      <c r="N66" s="19"/>
      <c r="O66" s="19"/>
      <c r="R66" s="15"/>
    </row>
    <row r="67" spans="1:64" s="14" customFormat="1" ht="43.5" customHeight="1" x14ac:dyDescent="0.25">
      <c r="A67" s="71" t="s">
        <v>117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R67" s="15"/>
    </row>
    <row r="68" spans="1:64" s="14" customFormat="1" ht="38.25" customHeight="1" x14ac:dyDescent="0.25">
      <c r="A68" s="71" t="s">
        <v>23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R68" s="15"/>
    </row>
    <row r="69" spans="1:64" s="14" customFormat="1" ht="20.25" x14ac:dyDescent="0.25">
      <c r="A69" s="63" t="s">
        <v>24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R69" s="15"/>
    </row>
    <row r="70" spans="1:64" s="14" customFormat="1" ht="20.25" x14ac:dyDescent="0.25">
      <c r="A70" s="63" t="s">
        <v>25</v>
      </c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R70" s="15"/>
    </row>
    <row r="71" spans="1:64" s="14" customFormat="1" ht="20.25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9"/>
      <c r="M71" s="47"/>
      <c r="N71" s="47"/>
      <c r="O71" s="47"/>
      <c r="R71" s="15"/>
    </row>
    <row r="72" spans="1:64" s="14" customFormat="1" ht="20.25" x14ac:dyDescent="0.25">
      <c r="A72" s="48"/>
      <c r="B72" s="16"/>
      <c r="C72" s="16"/>
      <c r="D72" s="16"/>
      <c r="E72" s="16"/>
      <c r="F72" s="16"/>
      <c r="G72" s="16"/>
      <c r="H72" s="21"/>
      <c r="I72" s="21"/>
      <c r="J72" s="21"/>
      <c r="K72" s="16"/>
      <c r="L72" s="16"/>
      <c r="M72" s="16"/>
      <c r="N72" s="16"/>
      <c r="O72" s="16"/>
      <c r="R72" s="15"/>
    </row>
    <row r="73" spans="1:64" s="14" customFormat="1" ht="21" thickBot="1" x14ac:dyDescent="0.3">
      <c r="A73" s="64"/>
      <c r="B73" s="64"/>
      <c r="C73" s="64"/>
      <c r="D73" s="64"/>
      <c r="E73" s="64"/>
      <c r="F73" s="64"/>
      <c r="G73" s="16"/>
      <c r="H73" s="21"/>
      <c r="I73" s="21"/>
      <c r="J73" s="22"/>
      <c r="K73" s="22"/>
      <c r="L73" s="22"/>
      <c r="M73" s="22"/>
      <c r="N73" s="22"/>
      <c r="Q73" s="15"/>
    </row>
    <row r="74" spans="1:64" s="14" customFormat="1" ht="20.25" x14ac:dyDescent="0.25">
      <c r="A74" s="65" t="s">
        <v>11</v>
      </c>
      <c r="B74" s="65"/>
      <c r="C74" s="65"/>
      <c r="D74" s="65"/>
      <c r="E74" s="65"/>
      <c r="F74" s="65"/>
      <c r="G74" s="16"/>
      <c r="H74" s="21"/>
      <c r="I74" s="21"/>
      <c r="J74" s="61" t="s">
        <v>16</v>
      </c>
      <c r="K74" s="61"/>
      <c r="L74" s="61"/>
      <c r="M74" s="61"/>
      <c r="N74" s="61"/>
      <c r="Q74" s="15"/>
    </row>
    <row r="75" spans="1:64" s="14" customFormat="1" ht="20.25" x14ac:dyDescent="0.25">
      <c r="A75" s="48"/>
      <c r="B75" s="16"/>
      <c r="C75" s="16"/>
      <c r="D75" s="16"/>
      <c r="E75" s="16"/>
      <c r="F75" s="16"/>
      <c r="G75" s="16"/>
      <c r="H75" s="21"/>
      <c r="I75" s="21"/>
      <c r="J75" s="16"/>
      <c r="K75" s="16"/>
      <c r="L75" s="16"/>
      <c r="M75" s="16"/>
      <c r="N75" s="16"/>
      <c r="Q75" s="15"/>
    </row>
    <row r="76" spans="1:64" s="14" customFormat="1" ht="21" thickBot="1" x14ac:dyDescent="0.3">
      <c r="A76" s="48"/>
      <c r="B76" s="16"/>
      <c r="C76" s="16"/>
      <c r="D76" s="16"/>
      <c r="E76" s="16"/>
      <c r="F76" s="16"/>
      <c r="G76" s="16"/>
      <c r="H76" s="21"/>
      <c r="I76" s="21"/>
      <c r="J76" s="22"/>
      <c r="K76" s="22"/>
      <c r="L76" s="22"/>
      <c r="M76" s="22"/>
      <c r="N76" s="22"/>
      <c r="Q76" s="15"/>
    </row>
    <row r="77" spans="1:64" s="14" customFormat="1" ht="20.25" x14ac:dyDescent="0.25">
      <c r="A77" s="48"/>
      <c r="B77" s="16"/>
      <c r="C77" s="16"/>
      <c r="D77" s="16"/>
      <c r="E77" s="16"/>
      <c r="F77" s="16"/>
      <c r="G77" s="16"/>
      <c r="H77" s="21"/>
      <c r="I77" s="21"/>
      <c r="J77" s="61" t="s">
        <v>17</v>
      </c>
      <c r="K77" s="61"/>
      <c r="L77" s="61"/>
      <c r="M77" s="61"/>
      <c r="N77" s="61"/>
      <c r="Q77" s="15"/>
    </row>
    <row r="78" spans="1:64" s="23" customFormat="1" ht="20.25" x14ac:dyDescent="0.25">
      <c r="H78" s="24"/>
      <c r="I78" s="24"/>
      <c r="J78" s="24"/>
      <c r="R78" s="25"/>
    </row>
    <row r="79" spans="1:64" s="2" customFormat="1" x14ac:dyDescent="0.25">
      <c r="A79" s="1"/>
      <c r="C79" s="1"/>
      <c r="F79" s="1"/>
      <c r="G79" s="1"/>
      <c r="H79" s="3"/>
      <c r="I79" s="3"/>
      <c r="J79" s="3"/>
      <c r="P79" s="26"/>
      <c r="Q79" s="26"/>
      <c r="R79" s="27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</row>
    <row r="80" spans="1:64" s="2" customFormat="1" x14ac:dyDescent="0.25">
      <c r="A80" s="1"/>
      <c r="C80" s="1"/>
      <c r="F80" s="1"/>
      <c r="G80" s="1"/>
      <c r="H80" s="3"/>
      <c r="I80" s="3"/>
      <c r="J80" s="3"/>
      <c r="P80" s="26"/>
      <c r="Q80" s="26"/>
      <c r="R80" s="27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</row>
    <row r="81" spans="1:64" s="2" customFormat="1" x14ac:dyDescent="0.25">
      <c r="A81" s="1"/>
      <c r="C81" s="1"/>
      <c r="F81" s="1"/>
      <c r="G81" s="1"/>
      <c r="H81" s="3"/>
      <c r="I81" s="3"/>
      <c r="J81" s="3"/>
      <c r="P81" s="26"/>
      <c r="Q81" s="26"/>
      <c r="R81" s="27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</row>
    <row r="82" spans="1:64" s="2" customFormat="1" x14ac:dyDescent="0.25">
      <c r="A82" s="1"/>
      <c r="C82" s="1"/>
      <c r="F82" s="1"/>
      <c r="G82" s="1"/>
      <c r="H82" s="3"/>
      <c r="I82" s="3"/>
      <c r="J82" s="3"/>
      <c r="P82" s="26"/>
      <c r="Q82" s="26"/>
      <c r="R82" s="27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</row>
    <row r="83" spans="1:64" s="2" customFormat="1" x14ac:dyDescent="0.25">
      <c r="A83" s="1"/>
      <c r="C83" s="1"/>
      <c r="F83" s="1"/>
      <c r="G83" s="1"/>
      <c r="H83" s="3"/>
      <c r="I83" s="3"/>
      <c r="J83" s="3"/>
      <c r="P83" s="26"/>
      <c r="Q83" s="26"/>
      <c r="R83" s="27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</row>
    <row r="84" spans="1:64" s="2" customFormat="1" x14ac:dyDescent="0.25">
      <c r="A84" s="1"/>
      <c r="C84" s="1"/>
      <c r="F84" s="1"/>
      <c r="G84" s="1"/>
      <c r="H84" s="3"/>
      <c r="I84" s="3"/>
      <c r="J84" s="3"/>
      <c r="P84" s="26"/>
      <c r="Q84" s="26"/>
      <c r="R84" s="27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</row>
    <row r="85" spans="1:64" s="2" customFormat="1" x14ac:dyDescent="0.25">
      <c r="A85" s="1"/>
      <c r="C85" s="1"/>
      <c r="F85" s="1"/>
      <c r="G85" s="1"/>
      <c r="H85" s="3"/>
      <c r="I85" s="3"/>
      <c r="J85" s="3"/>
      <c r="P85" s="26"/>
      <c r="Q85" s="26"/>
      <c r="R85" s="27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</row>
    <row r="86" spans="1:64" s="2" customFormat="1" x14ac:dyDescent="0.25">
      <c r="A86" s="1"/>
      <c r="C86" s="1"/>
      <c r="F86" s="1"/>
      <c r="G86" s="1"/>
      <c r="H86" s="3"/>
      <c r="I86" s="3"/>
      <c r="J86" s="3"/>
      <c r="P86" s="26"/>
      <c r="Q86" s="26"/>
      <c r="R86" s="27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</row>
    <row r="87" spans="1:64" s="2" customFormat="1" x14ac:dyDescent="0.25">
      <c r="A87" s="1"/>
      <c r="C87" s="1"/>
      <c r="F87" s="1"/>
      <c r="G87" s="1"/>
      <c r="H87" s="3"/>
      <c r="I87" s="3"/>
      <c r="J87" s="3"/>
      <c r="P87" s="26"/>
      <c r="Q87" s="26"/>
      <c r="R87" s="27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</row>
    <row r="88" spans="1:64" s="2" customFormat="1" x14ac:dyDescent="0.25">
      <c r="A88" s="1"/>
      <c r="C88" s="1"/>
      <c r="F88" s="1"/>
      <c r="G88" s="1"/>
      <c r="H88" s="3"/>
      <c r="I88" s="3"/>
      <c r="J88" s="3"/>
      <c r="P88" s="26"/>
      <c r="Q88" s="26"/>
      <c r="R88" s="27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</row>
    <row r="89" spans="1:64" s="2" customFormat="1" x14ac:dyDescent="0.25">
      <c r="A89" s="1"/>
      <c r="C89" s="1"/>
      <c r="F89" s="1"/>
      <c r="G89" s="1"/>
      <c r="H89" s="3"/>
      <c r="I89" s="3"/>
      <c r="J89" s="3"/>
      <c r="P89" s="26"/>
      <c r="Q89" s="26"/>
      <c r="R89" s="27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</row>
    <row r="90" spans="1:64" s="2" customFormat="1" x14ac:dyDescent="0.25">
      <c r="A90" s="1"/>
      <c r="C90" s="1"/>
      <c r="F90" s="1"/>
      <c r="G90" s="1"/>
      <c r="H90" s="3"/>
      <c r="I90" s="3"/>
      <c r="J90" s="3"/>
      <c r="P90" s="26"/>
      <c r="Q90" s="26"/>
      <c r="R90" s="27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</row>
    <row r="91" spans="1:64" s="2" customFormat="1" x14ac:dyDescent="0.25">
      <c r="A91" s="1"/>
      <c r="C91" s="1"/>
      <c r="F91" s="1"/>
      <c r="G91" s="1"/>
      <c r="H91" s="3"/>
      <c r="I91" s="3"/>
      <c r="J91" s="3"/>
      <c r="P91" s="26"/>
      <c r="Q91" s="26"/>
      <c r="R91" s="27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</row>
    <row r="92" spans="1:64" s="2" customFormat="1" x14ac:dyDescent="0.25">
      <c r="A92" s="1"/>
      <c r="C92" s="1"/>
      <c r="F92" s="1"/>
      <c r="G92" s="1"/>
      <c r="H92" s="3"/>
      <c r="I92" s="3"/>
      <c r="J92" s="3"/>
      <c r="P92" s="26"/>
      <c r="Q92" s="26"/>
      <c r="R92" s="27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</row>
    <row r="93" spans="1:64" s="2" customFormat="1" x14ac:dyDescent="0.25">
      <c r="A93" s="1"/>
      <c r="C93" s="1"/>
      <c r="F93" s="1"/>
      <c r="G93" s="1"/>
      <c r="H93" s="3"/>
      <c r="I93" s="3"/>
      <c r="J93" s="3"/>
      <c r="P93" s="26"/>
      <c r="Q93" s="26"/>
      <c r="R93" s="27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</row>
    <row r="94" spans="1:64" s="2" customFormat="1" x14ac:dyDescent="0.25">
      <c r="A94" s="1"/>
      <c r="C94" s="1"/>
      <c r="F94" s="1"/>
      <c r="G94" s="1"/>
      <c r="H94" s="3"/>
      <c r="I94" s="3"/>
      <c r="J94" s="3"/>
      <c r="P94" s="26"/>
      <c r="Q94" s="26"/>
      <c r="R94" s="27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</row>
    <row r="95" spans="1:64" s="2" customFormat="1" x14ac:dyDescent="0.25">
      <c r="A95" s="1"/>
      <c r="C95" s="1"/>
      <c r="F95" s="1"/>
      <c r="G95" s="1"/>
      <c r="H95" s="3"/>
      <c r="I95" s="3"/>
      <c r="J95" s="3"/>
      <c r="P95" s="26"/>
      <c r="Q95" s="26"/>
      <c r="R95" s="27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</row>
    <row r="96" spans="1:64" s="2" customFormat="1" x14ac:dyDescent="0.25">
      <c r="A96" s="1"/>
      <c r="C96" s="1"/>
      <c r="F96" s="1"/>
      <c r="G96" s="1"/>
      <c r="H96" s="3"/>
      <c r="I96" s="3"/>
      <c r="J96" s="3"/>
      <c r="P96" s="26"/>
      <c r="Q96" s="26"/>
      <c r="R96" s="27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</row>
    <row r="97" spans="1:64" s="2" customFormat="1" x14ac:dyDescent="0.25">
      <c r="A97" s="1"/>
      <c r="C97" s="1"/>
      <c r="F97" s="1"/>
      <c r="G97" s="1"/>
      <c r="H97" s="3"/>
      <c r="I97" s="3"/>
      <c r="J97" s="3"/>
      <c r="P97" s="26"/>
      <c r="Q97" s="26"/>
      <c r="R97" s="27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</row>
    <row r="98" spans="1:64" s="2" customFormat="1" x14ac:dyDescent="0.25">
      <c r="A98" s="1"/>
      <c r="C98" s="1"/>
      <c r="F98" s="1"/>
      <c r="G98" s="1"/>
      <c r="H98" s="3"/>
      <c r="I98" s="3"/>
      <c r="J98" s="3"/>
      <c r="P98" s="26"/>
      <c r="Q98" s="26"/>
      <c r="R98" s="27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</row>
    <row r="99" spans="1:64" s="2" customFormat="1" x14ac:dyDescent="0.25">
      <c r="A99" s="1"/>
      <c r="C99" s="1"/>
      <c r="F99" s="1"/>
      <c r="G99" s="1"/>
      <c r="H99" s="3"/>
      <c r="I99" s="3"/>
      <c r="J99" s="3"/>
      <c r="P99" s="26"/>
      <c r="Q99" s="26"/>
      <c r="R99" s="27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</row>
    <row r="100" spans="1:64" s="2" customFormat="1" x14ac:dyDescent="0.25">
      <c r="A100" s="1"/>
      <c r="C100" s="1"/>
      <c r="F100" s="1"/>
      <c r="G100" s="1"/>
      <c r="H100" s="3"/>
      <c r="I100" s="3"/>
      <c r="J100" s="3"/>
      <c r="P100" s="26"/>
      <c r="Q100" s="26"/>
      <c r="R100" s="27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</row>
    <row r="101" spans="1:64" s="2" customFormat="1" x14ac:dyDescent="0.25">
      <c r="A101" s="1"/>
      <c r="C101" s="1"/>
      <c r="F101" s="1"/>
      <c r="G101" s="1"/>
      <c r="H101" s="3"/>
      <c r="I101" s="3"/>
      <c r="J101" s="3"/>
      <c r="P101" s="26"/>
      <c r="Q101" s="26"/>
      <c r="R101" s="27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</row>
    <row r="102" spans="1:64" s="2" customFormat="1" x14ac:dyDescent="0.25">
      <c r="A102" s="1"/>
      <c r="C102" s="1"/>
      <c r="F102" s="1"/>
      <c r="G102" s="1"/>
      <c r="H102" s="3"/>
      <c r="I102" s="3"/>
      <c r="J102" s="3"/>
      <c r="P102" s="26"/>
      <c r="Q102" s="26"/>
      <c r="R102" s="27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</row>
    <row r="103" spans="1:64" s="2" customFormat="1" x14ac:dyDescent="0.25">
      <c r="A103" s="1"/>
      <c r="C103" s="1"/>
      <c r="F103" s="1"/>
      <c r="G103" s="1"/>
      <c r="H103" s="3"/>
      <c r="I103" s="3"/>
      <c r="J103" s="3"/>
      <c r="P103" s="26"/>
      <c r="Q103" s="26"/>
      <c r="R103" s="27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</row>
    <row r="104" spans="1:64" s="2" customFormat="1" x14ac:dyDescent="0.25">
      <c r="A104" s="1"/>
      <c r="C104" s="1"/>
      <c r="F104" s="1"/>
      <c r="G104" s="1"/>
      <c r="H104" s="3"/>
      <c r="I104" s="3"/>
      <c r="J104" s="3"/>
      <c r="P104" s="26"/>
      <c r="Q104" s="26"/>
      <c r="R104" s="27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</row>
    <row r="105" spans="1:64" s="2" customFormat="1" x14ac:dyDescent="0.25">
      <c r="A105" s="1"/>
      <c r="C105" s="1"/>
      <c r="F105" s="1"/>
      <c r="G105" s="1"/>
      <c r="H105" s="3"/>
      <c r="I105" s="3"/>
      <c r="J105" s="3"/>
      <c r="P105" s="26"/>
      <c r="Q105" s="26"/>
      <c r="R105" s="27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</row>
    <row r="106" spans="1:64" s="2" customFormat="1" x14ac:dyDescent="0.25">
      <c r="A106" s="1"/>
      <c r="C106" s="1"/>
      <c r="F106" s="1"/>
      <c r="G106" s="1"/>
      <c r="H106" s="3"/>
      <c r="I106" s="3"/>
      <c r="J106" s="3"/>
      <c r="P106" s="26"/>
      <c r="Q106" s="26"/>
      <c r="R106" s="27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</row>
    <row r="107" spans="1:64" s="2" customFormat="1" x14ac:dyDescent="0.25">
      <c r="A107" s="1"/>
      <c r="C107" s="1"/>
      <c r="F107" s="1"/>
      <c r="G107" s="1"/>
      <c r="H107" s="3"/>
      <c r="I107" s="3"/>
      <c r="J107" s="3"/>
      <c r="P107" s="26"/>
      <c r="Q107" s="26"/>
      <c r="R107" s="27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</row>
    <row r="108" spans="1:64" s="2" customFormat="1" x14ac:dyDescent="0.25">
      <c r="A108" s="1"/>
      <c r="C108" s="1"/>
      <c r="F108" s="1"/>
      <c r="G108" s="1"/>
      <c r="H108" s="3"/>
      <c r="I108" s="3"/>
      <c r="J108" s="3"/>
      <c r="P108" s="26"/>
      <c r="Q108" s="26"/>
      <c r="R108" s="27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</row>
    <row r="109" spans="1:64" s="2" customFormat="1" x14ac:dyDescent="0.25">
      <c r="A109" s="1"/>
      <c r="C109" s="1"/>
      <c r="F109" s="1"/>
      <c r="G109" s="1"/>
      <c r="H109" s="3"/>
      <c r="I109" s="3"/>
      <c r="J109" s="3"/>
      <c r="P109" s="26"/>
      <c r="Q109" s="26"/>
      <c r="R109" s="27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</row>
    <row r="110" spans="1:64" s="2" customFormat="1" x14ac:dyDescent="0.25">
      <c r="A110" s="1"/>
      <c r="C110" s="1"/>
      <c r="F110" s="1"/>
      <c r="G110" s="1"/>
      <c r="H110" s="3"/>
      <c r="I110" s="3"/>
      <c r="J110" s="3"/>
      <c r="P110" s="26"/>
      <c r="Q110" s="26"/>
      <c r="R110" s="27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</row>
    <row r="111" spans="1:64" s="2" customFormat="1" x14ac:dyDescent="0.25">
      <c r="A111" s="1"/>
      <c r="C111" s="1"/>
      <c r="F111" s="1"/>
      <c r="G111" s="1"/>
      <c r="H111" s="3"/>
      <c r="I111" s="3"/>
      <c r="J111" s="3"/>
      <c r="P111" s="26"/>
      <c r="Q111" s="26"/>
      <c r="R111" s="27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</row>
    <row r="112" spans="1:64" s="2" customFormat="1" x14ac:dyDescent="0.25">
      <c r="A112" s="1"/>
      <c r="C112" s="1"/>
      <c r="F112" s="1"/>
      <c r="G112" s="1"/>
      <c r="H112" s="3"/>
      <c r="I112" s="3"/>
      <c r="J112" s="3"/>
      <c r="P112" s="26"/>
      <c r="Q112" s="26"/>
      <c r="R112" s="27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</row>
    <row r="113" spans="1:64" s="2" customFormat="1" x14ac:dyDescent="0.25">
      <c r="A113" s="1"/>
      <c r="C113" s="1"/>
      <c r="F113" s="1"/>
      <c r="G113" s="1"/>
      <c r="H113" s="3"/>
      <c r="I113" s="3"/>
      <c r="J113" s="3"/>
      <c r="P113" s="26"/>
      <c r="Q113" s="26"/>
      <c r="R113" s="27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</row>
    <row r="114" spans="1:64" s="2" customFormat="1" x14ac:dyDescent="0.25">
      <c r="A114" s="1"/>
      <c r="C114" s="1"/>
      <c r="F114" s="1"/>
      <c r="G114" s="1"/>
      <c r="H114" s="3"/>
      <c r="I114" s="3"/>
      <c r="J114" s="3"/>
      <c r="P114" s="26"/>
      <c r="Q114" s="26"/>
      <c r="R114" s="27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</row>
    <row r="115" spans="1:64" s="29" customFormat="1" x14ac:dyDescent="0.25">
      <c r="A115" s="28"/>
      <c r="C115" s="28"/>
      <c r="F115" s="28"/>
      <c r="G115" s="28"/>
      <c r="H115" s="30"/>
      <c r="I115" s="30"/>
      <c r="J115" s="30"/>
      <c r="P115" s="14"/>
      <c r="Q115" s="14"/>
      <c r="R115" s="15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</row>
  </sheetData>
  <sheetProtection algorithmName="SHA-512" hashValue="/wQAOnfECIxy1waLl6nmLGsA2+ccAwNEi+jrwjHIOvXyj+9/hWthnLP5jezPW1kQR5zJt1fpvutgllY8DBle6Q==" saltValue="/MjupSA1aX/ptcN8TPhBHQ==" spinCount="100000" sheet="1" formatCells="0" formatColumns="0" formatRows="0" insertColumns="0" insertRows="0" insertHyperlinks="0" deleteColumns="0" deleteRows="0" sort="0" autoFilter="0" pivotTables="0"/>
  <autoFilter ref="A9:BL59"/>
  <sortState ref="A10:BT98">
    <sortCondition ref="B10:B98"/>
  </sortState>
  <mergeCells count="18">
    <mergeCell ref="A67:O67"/>
    <mergeCell ref="J74:N74"/>
    <mergeCell ref="O10:O59"/>
    <mergeCell ref="J77:N77"/>
    <mergeCell ref="A2:D2"/>
    <mergeCell ref="A70:O70"/>
    <mergeCell ref="A73:F73"/>
    <mergeCell ref="A74:F74"/>
    <mergeCell ref="A3:O3"/>
    <mergeCell ref="A4:O4"/>
    <mergeCell ref="A5:O5"/>
    <mergeCell ref="A6:O6"/>
    <mergeCell ref="A7:O7"/>
    <mergeCell ref="A63:O63"/>
    <mergeCell ref="A69:O69"/>
    <mergeCell ref="A68:O68"/>
    <mergeCell ref="K8:M8"/>
    <mergeCell ref="A60:H60"/>
  </mergeCells>
  <pageMargins left="0.7" right="0.7" top="0.75" bottom="0.75" header="0.3" footer="0.3"/>
  <pageSetup paperSize="9" scale="22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399A9279CB549876302B0C953BF29" ma:contentTypeVersion="13" ma:contentTypeDescription="Create a new document." ma:contentTypeScope="" ma:versionID="d36e222cedabf49b691d7e81b45958a3">
  <xsd:schema xmlns:xsd="http://www.w3.org/2001/XMLSchema" xmlns:xs="http://www.w3.org/2001/XMLSchema" xmlns:p="http://schemas.microsoft.com/office/2006/metadata/properties" xmlns:ns2="e8510b5f-6aa8-4b41-ad21-0333e6d625da" xmlns:ns3="62edf88c-bd47-4408-9cff-6a35ee0b3946" xmlns:ns4="6f5c1268-c313-4c88-a7d8-4dfb6146562e" targetNamespace="http://schemas.microsoft.com/office/2006/metadata/properties" ma:root="true" ma:fieldsID="f7b84816fc71069edcad0bf285521e98" ns2:_="" ns3:_="" ns4:_="">
    <xsd:import namespace="e8510b5f-6aa8-4b41-ad21-0333e6d625da"/>
    <xsd:import namespace="62edf88c-bd47-4408-9cff-6a35ee0b3946"/>
    <xsd:import namespace="6f5c1268-c313-4c88-a7d8-4dfb614656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iteId" minOccurs="0"/>
                <xsd:element ref="ns3:WebId" minOccurs="0"/>
                <xsd:element ref="ns3:ListId" minOccurs="0"/>
                <xsd:element ref="ns3:FieldName" minOccurs="0"/>
                <xsd:element ref="ns3:ItemId" minOccurs="0"/>
                <xsd:element ref="ns3:Sorting" minOccurs="0"/>
                <xsd:element ref="ns2:SharedWithUsers" minOccurs="0"/>
                <xsd:element ref="ns4:SiteId0" minOccurs="0"/>
                <xsd:element ref="ns4:WebId0" minOccurs="0"/>
                <xsd:element ref="ns4:ListId0" minOccurs="0"/>
                <xsd:element ref="ns4:FieldName0" minOccurs="0"/>
                <xsd:element ref="ns4:ItemId0" minOccurs="0"/>
                <xsd:element ref="ns4:Sorting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10b5f-6aa8-4b41-ad21-0333e6d625d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df88c-bd47-4408-9cff-6a35ee0b3946" elementFormDefault="qualified">
    <xsd:import namespace="http://schemas.microsoft.com/office/2006/documentManagement/types"/>
    <xsd:import namespace="http://schemas.microsoft.com/office/infopath/2007/PartnerControls"/>
    <xsd:element name="SiteId" ma:index="11" nillable="true" ma:displayName="SiteId" ma:indexed="true" ma:internalName="SiteId">
      <xsd:simpleType>
        <xsd:restriction base="dms:Text"/>
      </xsd:simpleType>
    </xsd:element>
    <xsd:element name="WebId" ma:index="12" nillable="true" ma:displayName="WebId" ma:indexed="true" ma:internalName="WebId">
      <xsd:simpleType>
        <xsd:restriction base="dms:Text"/>
      </xsd:simpleType>
    </xsd:element>
    <xsd:element name="ListId" ma:index="13" nillable="true" ma:displayName="ListId" ma:indexed="true" ma:internalName="ListId">
      <xsd:simpleType>
        <xsd:restriction base="dms:Text"/>
      </xsd:simpleType>
    </xsd:element>
    <xsd:element name="FieldName" ma:index="14" nillable="true" ma:displayName="FieldName" ma:indexed="true" ma:internalName="FieldName">
      <xsd:simpleType>
        <xsd:restriction base="dms:Text"/>
      </xsd:simpleType>
    </xsd:element>
    <xsd:element name="ItemId" ma:index="15" nillable="true" ma:displayName="ItemId" ma:indexed="true" ma:internalName="ItemId">
      <xsd:simpleType>
        <xsd:restriction base="dms:Number"/>
      </xsd:simpleType>
    </xsd:element>
    <xsd:element name="Sorting" ma:index="16" nillable="true" ma:displayName="Sorting" ma:internalName="Sorting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c1268-c313-4c88-a7d8-4dfb6146562e" elementFormDefault="qualified">
    <xsd:import namespace="http://schemas.microsoft.com/office/2006/documentManagement/types"/>
    <xsd:import namespace="http://schemas.microsoft.com/office/infopath/2007/PartnerControls"/>
    <xsd:element name="SiteId0" ma:index="18" nillable="true" ma:displayName="SiteId" ma:internalName="SiteId0">
      <xsd:simpleType>
        <xsd:restriction base="dms:Text"/>
      </xsd:simpleType>
    </xsd:element>
    <xsd:element name="WebId0" ma:index="19" nillable="true" ma:displayName="WebId" ma:internalName="WebId0">
      <xsd:simpleType>
        <xsd:restriction base="dms:Text"/>
      </xsd:simpleType>
    </xsd:element>
    <xsd:element name="ListId0" ma:index="20" nillable="true" ma:displayName="ListId" ma:internalName="ListId0">
      <xsd:simpleType>
        <xsd:restriction base="dms:Text"/>
      </xsd:simpleType>
    </xsd:element>
    <xsd:element name="FieldName0" ma:index="21" nillable="true" ma:displayName="FieldName" ma:internalName="FieldName0">
      <xsd:simpleType>
        <xsd:restriction base="dms:Text"/>
      </xsd:simpleType>
    </xsd:element>
    <xsd:element name="ItemId0" ma:index="22" nillable="true" ma:displayName="ItemId" ma:internalName="ItemId0">
      <xsd:simpleType>
        <xsd:restriction base="dms:Number"/>
      </xsd:simpleType>
    </xsd:element>
    <xsd:element name="Sorting0" ma:index="23" nillable="true" ma:displayName="Sorting" ma:internalName="Sorting0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eldName0 xmlns="6f5c1268-c313-4c88-a7d8-4dfb6146562e" xsi:nil="true"/>
    <FieldName xmlns="62edf88c-bd47-4408-9cff-6a35ee0b3946" xsi:nil="true"/>
    <WebId xmlns="62edf88c-bd47-4408-9cff-6a35ee0b3946" xsi:nil="true"/>
    <SiteId0 xmlns="6f5c1268-c313-4c88-a7d8-4dfb6146562e" xsi:nil="true"/>
    <ListId0 xmlns="6f5c1268-c313-4c88-a7d8-4dfb6146562e" xsi:nil="true"/>
    <WebId0 xmlns="6f5c1268-c313-4c88-a7d8-4dfb6146562e" xsi:nil="true"/>
    <ItemId0 xmlns="6f5c1268-c313-4c88-a7d8-4dfb6146562e" xsi:nil="true"/>
    <ItemId xmlns="62edf88c-bd47-4408-9cff-6a35ee0b3946" xsi:nil="true"/>
    <ListId xmlns="62edf88c-bd47-4408-9cff-6a35ee0b3946" xsi:nil="true"/>
    <SiteId xmlns="62edf88c-bd47-4408-9cff-6a35ee0b3946" xsi:nil="true"/>
    <Sorting0 xmlns="6f5c1268-c313-4c88-a7d8-4dfb6146562e" xsi:nil="true"/>
    <Sorting xmlns="62edf88c-bd47-4408-9cff-6a35ee0b3946" xsi:nil="true"/>
    <_dlc_DocId xmlns="e8510b5f-6aa8-4b41-ad21-0333e6d625da" xsi:nil="true"/>
    <_dlc_DocIdUrl xmlns="e8510b5f-6aa8-4b41-ad21-0333e6d625da">
      <Url xsi:nil="true"/>
      <Description xsi:nil="true"/>
    </_dlc_DocIdUrl>
  </documentManagement>
</p:properties>
</file>

<file path=customXml/itemProps1.xml><?xml version="1.0" encoding="utf-8"?>
<ds:datastoreItem xmlns:ds="http://schemas.openxmlformats.org/officeDocument/2006/customXml" ds:itemID="{7BE5304C-0170-4B34-A454-C98166895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510b5f-6aa8-4b41-ad21-0333e6d625da"/>
    <ds:schemaRef ds:uri="62edf88c-bd47-4408-9cff-6a35ee0b3946"/>
    <ds:schemaRef ds:uri="6f5c1268-c313-4c88-a7d8-4dfb614656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2DBE26-7888-4726-A3E6-B76BBF6C1B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74ED852-D407-4662-8067-A398419189A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5AD6511-53B9-47AE-93B6-4FF8A34405C6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f5c1268-c313-4c88-a7d8-4dfb6146562e"/>
    <ds:schemaRef ds:uri="e8510b5f-6aa8-4b41-ad21-0333e6d625da"/>
    <ds:schemaRef ds:uri="http://purl.org/dc/elements/1.1/"/>
    <ds:schemaRef ds:uri="62edf88c-bd47-4408-9cff-6a35ee0b394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 </vt:lpstr>
      <vt:lpstr>'заявка '!Область_печати</vt:lpstr>
    </vt:vector>
  </TitlesOfParts>
  <Company>CPC-R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Prokhorov, Nikolay</dc:creator>
  <cp:lastModifiedBy>erin0319</cp:lastModifiedBy>
  <cp:lastPrinted>2025-01-21T12:38:54Z</cp:lastPrinted>
  <dcterms:created xsi:type="dcterms:W3CDTF">2016-10-11T08:44:59Z</dcterms:created>
  <dcterms:modified xsi:type="dcterms:W3CDTF">2026-07-14T09:02:33Z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0x010100F00399A9279CB549876302B0C953BF29</vt:lpwstr>
  </property>
  <property fmtid="{D5CDD505-2E9C-101B-9397-08002B2CF9AE}" pid="3" name="_dlc_DocIdItemGuid">
    <vt:lpwstr>1381d521-4a68-4d8e-8911-b6e8e2a8598a</vt:lpwstr>
  </property>
</Properties>
</file>