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Прохоров ОЦЕНКА\2 Дог ПРОДАЖА\339 продажа ЦР астр\"/>
    </mc:Choice>
  </mc:AlternateContent>
  <bookViews>
    <workbookView xWindow="0" yWindow="0" windowWidth="25200" windowHeight="11850"/>
  </bookViews>
  <sheets>
    <sheet name="заявка " sheetId="3" r:id="rId1"/>
  </sheets>
  <definedNames>
    <definedName name="_xlnm._FilterDatabase" localSheetId="0" hidden="1">'заявка '!$A$9:$BM$108</definedName>
    <definedName name="_xlnm.Print_Area" localSheetId="0">'заявка '!$A$1:$O$128</definedName>
  </definedNames>
  <calcPr calcId="162913"/>
</workbook>
</file>

<file path=xl/calcChain.xml><?xml version="1.0" encoding="utf-8"?>
<calcChain xmlns="http://schemas.openxmlformats.org/spreadsheetml/2006/main">
  <c r="M109" i="3" l="1"/>
  <c r="L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L21" i="3"/>
  <c r="M10" i="3"/>
  <c r="L10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I10" i="3"/>
  <c r="J109" i="3" l="1"/>
  <c r="L108" i="3"/>
  <c r="I108" i="3"/>
  <c r="L107" i="3"/>
  <c r="I107" i="3"/>
  <c r="L106" i="3"/>
  <c r="I106" i="3"/>
  <c r="L105" i="3"/>
  <c r="I105" i="3"/>
  <c r="L104" i="3"/>
  <c r="I104" i="3"/>
  <c r="L103" i="3"/>
  <c r="I103" i="3"/>
  <c r="L102" i="3"/>
  <c r="I102" i="3"/>
  <c r="L101" i="3"/>
  <c r="I101" i="3"/>
  <c r="L100" i="3"/>
  <c r="I100" i="3"/>
  <c r="L99" i="3"/>
  <c r="I99" i="3"/>
  <c r="L98" i="3"/>
  <c r="I98" i="3"/>
  <c r="L97" i="3"/>
  <c r="I97" i="3"/>
  <c r="L96" i="3"/>
  <c r="I96" i="3"/>
  <c r="L95" i="3"/>
  <c r="I95" i="3"/>
  <c r="L94" i="3"/>
  <c r="I94" i="3"/>
  <c r="L93" i="3"/>
  <c r="I93" i="3"/>
  <c r="L92" i="3"/>
  <c r="I92" i="3"/>
  <c r="L91" i="3"/>
  <c r="I91" i="3"/>
  <c r="L90" i="3"/>
  <c r="I90" i="3"/>
  <c r="L89" i="3"/>
  <c r="I89" i="3"/>
  <c r="L88" i="3"/>
  <c r="I88" i="3"/>
  <c r="L87" i="3"/>
  <c r="I87" i="3"/>
  <c r="L86" i="3"/>
  <c r="I86" i="3"/>
  <c r="L85" i="3"/>
  <c r="I85" i="3"/>
  <c r="L84" i="3"/>
  <c r="I84" i="3"/>
  <c r="L83" i="3"/>
  <c r="I83" i="3"/>
  <c r="L82" i="3"/>
  <c r="I82" i="3"/>
  <c r="L81" i="3"/>
  <c r="I81" i="3"/>
  <c r="L80" i="3"/>
  <c r="I80" i="3"/>
  <c r="L79" i="3"/>
  <c r="I79" i="3"/>
  <c r="L78" i="3"/>
  <c r="I78" i="3"/>
  <c r="L77" i="3"/>
  <c r="I77" i="3"/>
  <c r="L76" i="3"/>
  <c r="I76" i="3"/>
  <c r="L75" i="3"/>
  <c r="I75" i="3"/>
  <c r="L74" i="3"/>
  <c r="I74" i="3"/>
  <c r="L73" i="3"/>
  <c r="I73" i="3"/>
  <c r="L72" i="3"/>
  <c r="I72" i="3"/>
  <c r="L71" i="3"/>
  <c r="I71" i="3"/>
  <c r="L70" i="3"/>
  <c r="I70" i="3"/>
  <c r="L69" i="3"/>
  <c r="I69" i="3"/>
  <c r="L68" i="3"/>
  <c r="I68" i="3"/>
  <c r="L67" i="3"/>
  <c r="I67" i="3"/>
  <c r="L66" i="3"/>
  <c r="I66" i="3"/>
  <c r="L65" i="3"/>
  <c r="I65" i="3"/>
  <c r="L64" i="3"/>
  <c r="I64" i="3"/>
  <c r="L63" i="3"/>
  <c r="I63" i="3"/>
  <c r="L62" i="3"/>
  <c r="I62" i="3"/>
  <c r="L61" i="3"/>
  <c r="I61" i="3"/>
  <c r="L60" i="3"/>
  <c r="I60" i="3"/>
  <c r="L59" i="3"/>
  <c r="I59" i="3"/>
  <c r="L58" i="3"/>
  <c r="I58" i="3"/>
  <c r="I57" i="3" l="1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9" i="3" l="1"/>
  <c r="L54" i="3" l="1"/>
  <c r="L55" i="3" l="1"/>
  <c r="L56" i="3"/>
  <c r="L57" i="3"/>
  <c r="L11" i="3"/>
  <c r="L12" i="3"/>
  <c r="L13" i="3"/>
  <c r="L14" i="3"/>
  <c r="L15" i="3"/>
  <c r="L16" i="3"/>
  <c r="L17" i="3"/>
  <c r="L18" i="3"/>
  <c r="L19" i="3"/>
  <c r="L20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F110" i="3" l="1"/>
  <c r="F111" i="3" l="1"/>
</calcChain>
</file>

<file path=xl/sharedStrings.xml><?xml version="1.0" encoding="utf-8"?>
<sst xmlns="http://schemas.openxmlformats.org/spreadsheetml/2006/main" count="667" uniqueCount="178">
  <si>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</si>
  <si>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</si>
  <si>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</si>
  <si>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</si>
  <si>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</si>
  <si>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</si>
  <si>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</si>
  <si>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</si>
  <si>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</si>
  <si>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</si>
  <si>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</si>
  <si>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</si>
  <si>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</si>
  <si>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</si>
  <si>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</si>
  <si>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</si>
  <si>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</si>
  <si>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</si>
  <si>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</si>
  <si>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 xml:space="preserve">НЕОБХОДИМО ЗАПОЛНИТЬ СУММУ </t>
  </si>
  <si>
    <t xml:space="preserve">Технические характеристики </t>
  </si>
  <si>
    <t>-</t>
  </si>
  <si>
    <t>м</t>
  </si>
  <si>
    <t>2.Покупатель ознакомлен с техническим состоянием оборудования. 
The buyer is acquainted with the technical condition of the equipment.</t>
  </si>
  <si>
    <t xml:space="preserve">3.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</si>
  <si>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4.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</si>
  <si>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тн</t>
  </si>
  <si>
    <t>ЦР</t>
  </si>
  <si>
    <t>оценка</t>
  </si>
  <si>
    <t>RUB</t>
  </si>
  <si>
    <t xml:space="preserve">Итого сумма без НДС составляет / Total amount excluding VAT 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</si>
  <si>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</si>
  <si>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кг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</si>
  <si>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
Вывоз со склада НПС "Комсомольская", РФ, Республика Калмыкия, Черноземельcкий район</t>
    </r>
  </si>
  <si>
    <t>Демонтированная аккумуляторная батарея sonnenschein A412/65 G6 12V</t>
  </si>
  <si>
    <t>т</t>
  </si>
  <si>
    <t>1099229</t>
  </si>
  <si>
    <t>1085234</t>
  </si>
  <si>
    <t>1096539</t>
  </si>
  <si>
    <t>ед изм к акб</t>
  </si>
  <si>
    <t>Начальная минимальная цена без НДС за ед., руб / Jump-off price, excl VAT, RUB</t>
  </si>
  <si>
    <t>Демонтированная аккумуляторная батарея CSB GP 1272 F2 / Dismantled materials</t>
  </si>
  <si>
    <t>Демонтированная аккумуляторная батарея Delta DTM 1207 / Dismantled battery Delta DTM 1207</t>
  </si>
  <si>
    <t>Демонтированная аккумуляторная батарея sonnenschein A412/65 G6 12V / dismantled sonnenschein a412/65</t>
  </si>
  <si>
    <t>Демонтированный кабель силовой медный 1х50 мм2 / Dismantled copper power cable 1x50 mm2</t>
  </si>
  <si>
    <t>Демонтированный провод медный 1х70 мм2 / Dismantled copper wire 1x70 mm2</t>
  </si>
  <si>
    <t>шт</t>
  </si>
  <si>
    <t>Шт</t>
  </si>
  <si>
    <t>НЗ1 от 30.06.2026</t>
  </si>
  <si>
    <t>АКБ</t>
  </si>
  <si>
    <t>алюминий</t>
  </si>
  <si>
    <t>довесок</t>
  </si>
  <si>
    <t>кабель</t>
  </si>
  <si>
    <t>кабель ЖИР</t>
  </si>
  <si>
    <t>тип ТМЦ</t>
  </si>
  <si>
    <t>вес единицы АКБ (расчетный)</t>
  </si>
  <si>
    <t>примерная цена</t>
  </si>
  <si>
    <t>итог (примерно)</t>
  </si>
  <si>
    <t>вес одного метра каб (примерно)</t>
  </si>
  <si>
    <t>Все данные в таблице - ориентировочные</t>
  </si>
  <si>
    <t>Склад НПС "Астраханская" или склад СВАП по адресу г. Астрахань, ул. Магистральная. Д.1</t>
  </si>
  <si>
    <t>Демонтированая свинцово-кислотная аккумуляторная батарея Sonnenschein A412/85 F10</t>
  </si>
  <si>
    <t>Демонтированная аккумуляторная батарея  Delta DTM 12045</t>
  </si>
  <si>
    <t>Демонтированная аккумуляторная батарея  Delta DTM 1207</t>
  </si>
  <si>
    <t>Демонтированная аккумуляторная батарея  Security force 1218</t>
  </si>
  <si>
    <t>Демонтированная аккумуляторная батарея  Securyty SF 1212</t>
  </si>
  <si>
    <t>Демонтированная Аккумуляторная батарея 12V 7,2A</t>
  </si>
  <si>
    <t>Демонтированная аккумуляторная батарея ALCAD VN71-2 NI-CA / Dismantled battery ALCAD VN71-2 NI-CA</t>
  </si>
  <si>
    <t>Демонтированная аккумуляторная батарея BC1212</t>
  </si>
  <si>
    <t>Демонтированная аккумуляторная батарея BP-17-12</t>
  </si>
  <si>
    <t>Демонтированная аккумуляторная батарея CS3 HR 1234W F2</t>
  </si>
  <si>
    <t>Демонтированная аккумуляторная батарея CSB GP 12170</t>
  </si>
  <si>
    <t>Демонтированная аккумуляторная батарея CSB GP 1272 F2</t>
  </si>
  <si>
    <t>Демонтированная аккумуляторная батарея CSB GP1270 F2</t>
  </si>
  <si>
    <t>Демонтированная аккумуляторная батарея CSB HR 1234W</t>
  </si>
  <si>
    <t>Демонтированная аккумуляторная батарея DELTA DT 1212</t>
  </si>
  <si>
    <t>Демонтированная аккумуляторная батарея DELTA DT12022</t>
  </si>
  <si>
    <t>Демонтированная аккумуляторная батарея DELTA DTM1212</t>
  </si>
  <si>
    <t>Демонтированная аккумуляторная батарея DELTA HR 12-12</t>
  </si>
  <si>
    <t>Демонтированная аккумуляторная батарея DELTA HR 12-18</t>
  </si>
  <si>
    <t>Демонтированная аккумуляторная батарея DELTA HR 12-18 / Dismantled materials</t>
  </si>
  <si>
    <t>Демонтированная аккумуляторная батарея DELTA HR 12-7.2</t>
  </si>
  <si>
    <t>Демонтированная аккумуляторная батарея DELTA HR1212</t>
  </si>
  <si>
    <t>Демонтированная аккумуляторная батарея DTM 1217</t>
  </si>
  <si>
    <t>Демонтированная аккумуляторная батарея GP 12-7-S</t>
  </si>
  <si>
    <t>Демонтированная аккумуляторная батарея GS 40-12</t>
  </si>
  <si>
    <t>Демонтированная аккумуляторная батарея HR1234W F2 151*65*98,6 мм</t>
  </si>
  <si>
    <t>Демонтированная аккумуляторная батарея HRL 12-7.2</t>
  </si>
  <si>
    <t>Демонтированная аккумуляторная батарея Long WP7.2-12</t>
  </si>
  <si>
    <t>Демонтированная аккумуляторная батарея RT 1270 DELTA DTM-1205 12V/5 Ah</t>
  </si>
  <si>
    <t>Демонтированная аккумуляторная батарея SECURITY force SF 1207 12V 7Ah</t>
  </si>
  <si>
    <t>Демонтированная аккумуляторная батарея Security SF12045</t>
  </si>
  <si>
    <t>Демонтированная аккумуляторная батарея Sonnenschine А412/65 G6</t>
  </si>
  <si>
    <t xml:space="preserve">Демонтированная аккумуляторная батарея SVEN SV1270 </t>
  </si>
  <si>
    <t>Демонтированная аккумуляторная батарея Ventura GP 12-4.5</t>
  </si>
  <si>
    <t>Демонтированная аккумуляторная батарея Ventura GP12-12</t>
  </si>
  <si>
    <t>Демонтированная аккумуляторная батарея VIM 12 / 4.5</t>
  </si>
  <si>
    <t>Демонтированная аккумуляторная батарея YUASA NP17-12I</t>
  </si>
  <si>
    <t>Демонтированный провод АС-50/8</t>
  </si>
  <si>
    <t>Демонтированный высоковольтный алюминиевый кабель 1х150/16 мм2 / Dismantled high-voltage aluminum ca</t>
  </si>
  <si>
    <t>Демонтированный высоковольтный алюминиевый кабель 1х150 мм2 / Dismantled high-voltage aluminum cable</t>
  </si>
  <si>
    <t>Демонтированный трансформатор напряжения ELETRAFOR ST 21800 / Dismantled voltage transformer ELETRAF</t>
  </si>
  <si>
    <t>Демонтированная заслонка воздушная с электроприводом DN400, XV0422 / Dismantled air damper with elec</t>
  </si>
  <si>
    <t>Демонтированный трансформатор напряжения ELETRAFOR ST 21801 / Dismantled voltage transformer ELETRAF</t>
  </si>
  <si>
    <t>Винт с головкой М16х60 SHCS для соединительной муфты FLEXIBLE TF3300L460 (2AH), поз. 12 по чертежу 1</t>
  </si>
  <si>
    <t>Демонтированный кабель контрольный медный 10х2,5 мм2</t>
  </si>
  <si>
    <t>Демонтированный кабель контрольный медный 2х3х1 мм2 / Dismantled copper control cable 2x3x1 mm2</t>
  </si>
  <si>
    <t>Демонтированный кабель силовой медный 4х6 мм2 / Dismantled copper power cable 4x6 mm2</t>
  </si>
  <si>
    <t>Демонтированный кабель силовой медный 4х70 мм2 / Dismantled copper power cable 4x70 mm2</t>
  </si>
  <si>
    <t>Демонтированный кабель силовой круглый ВВГ 4х6 мм2 / Dismantled round power cable VVG 4x6 mm2</t>
  </si>
  <si>
    <t>Демонтированный кабель силовой бронированный медный 4х1,5 мм2 / Dismantled armored copper power cabl</t>
  </si>
  <si>
    <t>Демонтированный кабель силовой медный 4х2,5 мм2 / Dismantled copper power cable 4x2.5 mm2</t>
  </si>
  <si>
    <t>Демонтированный кабель силовой медный 4х16 мм2 / Dismantled copper power cable 4x16 mm2</t>
  </si>
  <si>
    <t>Демонтированные медные кабели соединительные UTP 4x2, 3х1,5мм2</t>
  </si>
  <si>
    <t>Демонтированная медная труба (б/у демонтированные части трасс фреонопроводов системы кондиционирован</t>
  </si>
  <si>
    <t>Демонтированный кабель силовой бронированный медный 3х95+1х50 мм2 / Dismantled armored copper power</t>
  </si>
  <si>
    <t>Демонтированный кабель высоковольтный бронированный медный 3х50 мм2 / Dismantled high-voltage armore</t>
  </si>
  <si>
    <t>Демонтированный кабель бронированный контрольный медный 4х16 мм2 / Dismantled armored control copper</t>
  </si>
  <si>
    <t>Демонтированный кабель силовой бронированный медный 4х35 мм2 / Dismantled armored copper power cable</t>
  </si>
  <si>
    <t>Демонтированный силовой кабель 1х16 мм2 / Dismantled power cable 1x16 mm2</t>
  </si>
  <si>
    <t>Демонтированный кабель ВВГнг(LS) 1*35 / Dismantled cable VVGng(LS) 1*35</t>
  </si>
  <si>
    <t>Демонтированный кабель силовой бронированный медный 3х35+1х25 мм2 / Dismantled armored copper power</t>
  </si>
  <si>
    <t>Демонтированный кабель силовой бронированный медный 3х50/16 мм2 / Dismantled armored copper power ca</t>
  </si>
  <si>
    <t>Демонтированный кабель силовой медный 1х35 мм2 / Dismantled copper power cable 1x35 mm2</t>
  </si>
  <si>
    <t>Демонтированный провод медный 1х50 мм2 / Dismantled copper wire 1x50 mm2</t>
  </si>
  <si>
    <t>Демонтированный кабель высоковольтный медный 3х120/16 мм2 / Dismantled high-voltage copper cable 3x1</t>
  </si>
  <si>
    <t>Демонтированный медный, кабель 10 мм TZC 500 32/500</t>
  </si>
  <si>
    <t>Демонтированный радиочастотный коаксиальный кабель 10 мм TZC 500 32/500</t>
  </si>
  <si>
    <t>Демонтированный магазин модулей доступа АММ 2р B R4 Kit; BFD 559 031/2 R1C</t>
  </si>
  <si>
    <t xml:space="preserve">Демонтированный Процессорный блок PLUG-IN UNIT / NPU3 ROJR211004/1
</t>
  </si>
  <si>
    <t xml:space="preserve">Демонтированный блок модема MMU2 C;  ROJ2081304/10 </t>
  </si>
  <si>
    <t xml:space="preserve">Демонтированный блок терминирования каналов Е1 LTU3 12/1; ROJR211005/1 </t>
  </si>
  <si>
    <t>Демонтированный делитель мощности ассиметричный IPS2; UPA 901 14/1</t>
  </si>
  <si>
    <t>Демонтированный радиомодуль RAU2 Xu 7/CD Kit диапазона 7 Ггц;  NTM203161/A86</t>
  </si>
  <si>
    <t xml:space="preserve">Демонтированная антенна диаметром 1,2 м UKY 210 50/SC15
</t>
  </si>
  <si>
    <t>Демонтированный POWER SUPPLY /220VAC/48VDC 120W Блок питания 220VAC/48VDC 120W;  UFE11131/1</t>
  </si>
  <si>
    <t>FR-00076010</t>
  </si>
  <si>
    <t>1101738</t>
  </si>
  <si>
    <t>1081860</t>
  </si>
  <si>
    <t>FR-00029577</t>
  </si>
  <si>
    <t>FR-00075739</t>
  </si>
  <si>
    <t>1120930</t>
  </si>
  <si>
    <t>1117713</t>
  </si>
  <si>
    <t>1119820</t>
  </si>
  <si>
    <t>1117044</t>
  </si>
  <si>
    <t>1119826</t>
  </si>
  <si>
    <t>1118227</t>
  </si>
  <si>
    <t>1117779</t>
  </si>
  <si>
    <t>1117428</t>
  </si>
  <si>
    <t>1117429</t>
  </si>
  <si>
    <t>1112129</t>
  </si>
  <si>
    <t>1117737</t>
  </si>
  <si>
    <t>1117425</t>
  </si>
  <si>
    <t>1117742</t>
  </si>
  <si>
    <t>1099118</t>
  </si>
  <si>
    <t>1120924</t>
  </si>
  <si>
    <t>1120936</t>
  </si>
  <si>
    <t>1117743</t>
  </si>
  <si>
    <t>1117744</t>
  </si>
  <si>
    <t>1119814</t>
  </si>
  <si>
    <t>1113256</t>
  </si>
  <si>
    <t>1123922</t>
  </si>
  <si>
    <t>1117414</t>
  </si>
  <si>
    <t>1117717</t>
  </si>
  <si>
    <t>1117785</t>
  </si>
  <si>
    <t>1120937</t>
  </si>
  <si>
    <t>1117714</t>
  </si>
  <si>
    <t>1117716</t>
  </si>
  <si>
    <t>1120938</t>
  </si>
  <si>
    <t xml:space="preserve">содержание меди </t>
  </si>
  <si>
    <t>Закупка №0064-PROC-2026 Реализация электротехнических неликвидных ТМЦ Астрахань / 
Purchase №0064-PROC-2026 Sales of electrical illiquid inventory items of the Central Region</t>
  </si>
  <si>
    <t>1. Предложение Покупателя в обязательном порядке должно включать все позиции тендера №0064-PROC-2026 (предложения на часть позиций не будут рассматриваться).
The Buyer's offer must necessarily include all the positions of tender no.0064-PROC-2026</t>
  </si>
  <si>
    <t xml:space="preserve">Итого НДС (22%) составляет: / Total Vat  (22%) </t>
  </si>
  <si>
    <t>Начальная минимальная сумма с НДС 22%, руб / Jump-off total price, incl VAT 22%, RUB</t>
  </si>
  <si>
    <t>Начальная минимальная сумма без НДС 22%, руб / Jump-off total price, without VAT 22%, RUB</t>
  </si>
  <si>
    <t>Сумма без НДС 22%, руб/ Total price without VAT 22%, RUB</t>
  </si>
  <si>
    <t>Сумма с НДС 22%, руб /  Total price  excl VAT 22%, RUB</t>
  </si>
  <si>
    <t>Цена за ед. без НДС 22%, руб/ Price per ea price, excl VAT 22%,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</si>
</sst>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83">
    <xf numFmtId="0" fontId="0" fillId="0" borderId="0" xfId="0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66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2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6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11" fillId="2" borderId="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7" fontId="0" fillId="0" borderId="0" xfId="2" applyNumberFormat="1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6" fontId="1" fillId="0" borderId="0" xfId="2" applyNumberFormat="1" applyFont="1" applyBorder="1" applyAlignment="1" applyProtection="1">
      <alignment horizontal="left" vertical="center" wrapText="1"/>
      <protection locked="0"/>
    </xf>
    <xf numFmtId="167" fontId="1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167" fontId="0" fillId="0" borderId="0" xfId="2" applyNumberFormat="1" applyFont="1" applyBorder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166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5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66" fontId="4" fillId="2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0" fillId="0" borderId="6" xfId="2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167" fontId="0" fillId="0" borderId="0" xfId="2" applyNumberFormat="1" applyFont="1" applyProtection="1"/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6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left"/>
    </xf>
    <xf numFmtId="168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7" fontId="1" fillId="0" borderId="1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4"/>
  <sheetViews>
    <sheetView tabSelected="1" view="pageBreakPreview" topLeftCell="A85" zoomScale="55" zoomScaleNormal="70" zoomScaleSheetLayoutView="55" workbookViewId="0">
      <selection activeCell="M110" sqref="M110"/>
    </sheetView>
  </sheetViews>
  <sheetFormatPr defaultColWidth="9.140625" defaultRowHeight="18.75" x14ac:dyDescent="0.25"/>
  <cols>
    <col min="1" max="1" width="9.140625" style="10"/>
    <col min="2" max="2" width="15.85546875" style="6" customWidth="1"/>
    <col min="3" max="3" width="11.42578125" style="10" customWidth="1"/>
    <col min="4" max="4" width="113.5703125" style="6" customWidth="1"/>
    <col min="5" max="5" width="30.5703125" style="6" hidden="1" customWidth="1"/>
    <col min="6" max="6" width="17.42578125" style="10" customWidth="1"/>
    <col min="7" max="7" width="20.42578125" style="10" bestFit="1" customWidth="1"/>
    <col min="8" max="8" width="23.85546875" style="11" customWidth="1"/>
    <col min="9" max="9" width="26.7109375" style="11" customWidth="1"/>
    <col min="10" max="10" width="27.5703125" style="11" customWidth="1"/>
    <col min="11" max="12" width="23.85546875" style="6" customWidth="1"/>
    <col min="13" max="13" width="22.5703125" style="6" customWidth="1"/>
    <col min="14" max="14" width="18" style="6" customWidth="1"/>
    <col min="15" max="15" width="28" style="6" customWidth="1"/>
    <col min="16" max="16" width="8.85546875" style="14" customWidth="1"/>
    <col min="17" max="17" width="36.42578125" style="14" hidden="1" customWidth="1"/>
    <col min="18" max="18" width="32.28515625" style="15" hidden="1" customWidth="1"/>
    <col min="19" max="19" width="8.85546875" style="14" hidden="1" customWidth="1"/>
    <col min="20" max="20" width="29.7109375" style="14" hidden="1" customWidth="1"/>
    <col min="21" max="21" width="16.42578125" style="14" hidden="1" customWidth="1"/>
    <col min="22" max="23" width="19" style="14" hidden="1" customWidth="1"/>
    <col min="24" max="24" width="22" style="14" hidden="1" customWidth="1"/>
    <col min="25" max="25" width="22.85546875" style="14" hidden="1" customWidth="1"/>
    <col min="26" max="65" width="8.85546875" style="14" customWidth="1"/>
    <col min="66" max="16384" width="9.140625" style="6"/>
  </cols>
  <sheetData>
    <row r="1" spans="1:65" ht="20.25" x14ac:dyDescent="0.25">
      <c r="A1" s="1"/>
      <c r="B1" s="2"/>
      <c r="C1" s="1"/>
      <c r="D1" s="2"/>
      <c r="E1" s="2"/>
      <c r="F1" s="1"/>
      <c r="G1" s="1"/>
      <c r="H1" s="3"/>
      <c r="I1" s="3"/>
      <c r="J1" s="3"/>
      <c r="K1" s="2"/>
      <c r="L1" s="2"/>
      <c r="M1" s="2"/>
      <c r="N1" s="2"/>
      <c r="O1" s="2"/>
      <c r="P1" s="31"/>
      <c r="Q1" s="31"/>
      <c r="R1" s="5"/>
      <c r="S1" s="31"/>
      <c r="T1" s="31"/>
      <c r="U1" s="31"/>
      <c r="V1" s="31"/>
      <c r="W1" s="64"/>
      <c r="X1" s="31"/>
      <c r="Y1" s="31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5" ht="21" x14ac:dyDescent="0.35">
      <c r="A2" s="67" t="s">
        <v>2</v>
      </c>
      <c r="B2" s="67"/>
      <c r="C2" s="67"/>
      <c r="D2" s="67"/>
      <c r="E2" s="46"/>
      <c r="F2" s="7"/>
      <c r="G2" s="7"/>
      <c r="H2" s="8"/>
      <c r="I2" s="8"/>
      <c r="J2" s="8"/>
      <c r="K2" s="9"/>
      <c r="L2" s="9"/>
      <c r="M2" s="9"/>
      <c r="N2" s="9"/>
      <c r="O2" s="9"/>
      <c r="P2" s="31"/>
      <c r="Q2" s="31"/>
      <c r="R2" s="5"/>
      <c r="S2" s="31"/>
      <c r="T2" s="31"/>
      <c r="U2" s="31"/>
      <c r="V2" s="31"/>
      <c r="W2" s="64"/>
      <c r="X2" s="31"/>
      <c r="Y2" s="31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5" ht="20.25" x14ac:dyDescent="0.25">
      <c r="A3" s="71" t="s">
        <v>12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31"/>
      <c r="Q3" s="31"/>
      <c r="R3" s="5"/>
      <c r="S3" s="31"/>
      <c r="T3" s="31"/>
      <c r="U3" s="31"/>
      <c r="V3" s="31"/>
      <c r="W3" s="64"/>
      <c r="X3" s="31"/>
      <c r="Y3" s="31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1:65" ht="58.5" customHeight="1" x14ac:dyDescent="0.25">
      <c r="A4" s="71" t="s">
        <v>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31"/>
      <c r="Q4" s="31"/>
      <c r="R4" s="5"/>
      <c r="S4" s="31"/>
      <c r="T4" s="31"/>
      <c r="U4" s="31"/>
      <c r="V4" s="31"/>
      <c r="W4" s="64"/>
      <c r="X4" s="31"/>
      <c r="Y4" s="31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</row>
    <row r="5" spans="1:65" ht="20.25" x14ac:dyDescent="0.25">
      <c r="A5" s="72" t="s">
        <v>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31"/>
      <c r="Q5" s="31"/>
      <c r="R5" s="5"/>
      <c r="S5" s="31"/>
      <c r="T5" s="31"/>
      <c r="U5" s="31"/>
      <c r="V5" s="31"/>
      <c r="W5" s="64"/>
      <c r="X5" s="31"/>
      <c r="Y5" s="31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1:65" ht="20.25" x14ac:dyDescent="0.25">
      <c r="A6" s="73" t="s">
        <v>13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31"/>
      <c r="Q6" s="31"/>
      <c r="R6" s="5"/>
      <c r="S6" s="31"/>
      <c r="T6" s="31"/>
      <c r="U6" s="31"/>
      <c r="V6" s="31"/>
      <c r="W6" s="64"/>
      <c r="X6" s="31"/>
      <c r="Y6" s="31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60" customHeight="1" x14ac:dyDescent="0.25">
      <c r="A7" s="74" t="s">
        <v>170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31"/>
      <c r="Q7" s="31"/>
      <c r="R7" s="63" t="s">
        <v>59</v>
      </c>
      <c r="S7" s="31"/>
      <c r="T7" s="31"/>
      <c r="U7" s="31"/>
      <c r="V7" s="31"/>
      <c r="W7" s="64"/>
      <c r="X7" s="31"/>
      <c r="Y7" s="31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1:65" ht="21" x14ac:dyDescent="0.25">
      <c r="K8" s="76" t="s">
        <v>19</v>
      </c>
      <c r="L8" s="77"/>
      <c r="M8" s="77"/>
      <c r="P8" s="31"/>
      <c r="Q8" s="31"/>
      <c r="R8" s="5"/>
      <c r="S8" s="31"/>
      <c r="T8" s="31"/>
      <c r="U8" s="31"/>
      <c r="V8" s="31"/>
      <c r="W8" s="64"/>
      <c r="X8" s="31"/>
      <c r="Y8" s="3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ht="99" x14ac:dyDescent="0.25">
      <c r="A9" s="33" t="s">
        <v>7</v>
      </c>
      <c r="B9" s="33" t="s">
        <v>14</v>
      </c>
      <c r="C9" s="33" t="s">
        <v>3</v>
      </c>
      <c r="D9" s="33" t="s">
        <v>4</v>
      </c>
      <c r="E9" s="33" t="s">
        <v>20</v>
      </c>
      <c r="F9" s="33" t="s">
        <v>1</v>
      </c>
      <c r="G9" s="33" t="s">
        <v>8</v>
      </c>
      <c r="H9" s="34" t="s">
        <v>40</v>
      </c>
      <c r="I9" s="34" t="s">
        <v>174</v>
      </c>
      <c r="J9" s="34" t="s">
        <v>173</v>
      </c>
      <c r="K9" s="56" t="s">
        <v>177</v>
      </c>
      <c r="L9" s="56" t="s">
        <v>175</v>
      </c>
      <c r="M9" s="56" t="s">
        <v>176</v>
      </c>
      <c r="N9" s="55" t="s">
        <v>6</v>
      </c>
      <c r="O9" s="55" t="s">
        <v>15</v>
      </c>
      <c r="P9" s="43"/>
      <c r="Q9" s="43" t="s">
        <v>28</v>
      </c>
      <c r="R9" s="59" t="s">
        <v>54</v>
      </c>
      <c r="S9" s="60"/>
      <c r="T9" s="60" t="s">
        <v>55</v>
      </c>
      <c r="U9" s="60" t="s">
        <v>39</v>
      </c>
      <c r="V9" s="60" t="s">
        <v>58</v>
      </c>
      <c r="W9" s="60" t="s">
        <v>169</v>
      </c>
      <c r="X9" s="60" t="s">
        <v>56</v>
      </c>
      <c r="Y9" s="61" t="s">
        <v>57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4" customFormat="1" ht="20.25" customHeight="1" x14ac:dyDescent="0.25">
      <c r="A10" s="35">
        <v>1</v>
      </c>
      <c r="B10" s="36" t="s">
        <v>136</v>
      </c>
      <c r="C10" s="35" t="s">
        <v>27</v>
      </c>
      <c r="D10" s="36" t="s">
        <v>61</v>
      </c>
      <c r="E10" s="37"/>
      <c r="F10" s="38" t="s">
        <v>46</v>
      </c>
      <c r="G10" s="39">
        <v>8</v>
      </c>
      <c r="H10" s="40">
        <v>415</v>
      </c>
      <c r="I10" s="41">
        <f>H10*G10</f>
        <v>3320</v>
      </c>
      <c r="J10" s="41">
        <f>H10*1.22*G10</f>
        <v>4050.4</v>
      </c>
      <c r="K10" s="12">
        <v>0</v>
      </c>
      <c r="L10" s="12">
        <f>K10*G10</f>
        <v>0</v>
      </c>
      <c r="M10" s="32">
        <f>K10*G10*1.22</f>
        <v>0</v>
      </c>
      <c r="N10" s="58" t="s">
        <v>29</v>
      </c>
      <c r="O10" s="80" t="s">
        <v>60</v>
      </c>
      <c r="P10" s="43"/>
      <c r="Q10" s="43" t="s">
        <v>48</v>
      </c>
      <c r="R10" s="59" t="s">
        <v>49</v>
      </c>
      <c r="S10" s="60"/>
      <c r="T10" s="60">
        <v>32</v>
      </c>
      <c r="U10" s="60" t="s">
        <v>32</v>
      </c>
      <c r="V10" s="60"/>
      <c r="W10" s="60"/>
      <c r="X10" s="60">
        <v>30</v>
      </c>
      <c r="Y10" s="61">
        <v>7680</v>
      </c>
    </row>
    <row r="11" spans="1:65" s="4" customFormat="1" ht="20.25" x14ac:dyDescent="0.25">
      <c r="A11" s="35">
        <v>2</v>
      </c>
      <c r="B11" s="36">
        <v>1099222</v>
      </c>
      <c r="C11" s="35" t="s">
        <v>27</v>
      </c>
      <c r="D11" s="36" t="s">
        <v>62</v>
      </c>
      <c r="E11" s="37"/>
      <c r="F11" s="38" t="s">
        <v>46</v>
      </c>
      <c r="G11" s="39">
        <v>12</v>
      </c>
      <c r="H11" s="40">
        <v>21</v>
      </c>
      <c r="I11" s="41">
        <f t="shared" ref="I11:I57" si="0">H11*G11</f>
        <v>252</v>
      </c>
      <c r="J11" s="41">
        <f t="shared" ref="J11:J74" si="1">H11*1.22*G11</f>
        <v>307.44</v>
      </c>
      <c r="K11" s="12">
        <v>0</v>
      </c>
      <c r="L11" s="12">
        <f t="shared" ref="L10:L53" si="2">K11*G11</f>
        <v>0</v>
      </c>
      <c r="M11" s="32">
        <f t="shared" ref="M11:M74" si="3">K11*G11*1.22</f>
        <v>0</v>
      </c>
      <c r="N11" s="58" t="s">
        <v>29</v>
      </c>
      <c r="O11" s="81"/>
      <c r="P11" s="43"/>
      <c r="Q11" s="43" t="s">
        <v>48</v>
      </c>
      <c r="R11" s="59" t="s">
        <v>49</v>
      </c>
      <c r="S11" s="60"/>
      <c r="T11" s="60">
        <v>1.6</v>
      </c>
      <c r="U11" s="60" t="s">
        <v>32</v>
      </c>
      <c r="V11" s="60"/>
      <c r="W11" s="60"/>
      <c r="X11" s="60">
        <v>30</v>
      </c>
      <c r="Y11" s="61">
        <v>576</v>
      </c>
    </row>
    <row r="12" spans="1:65" s="4" customFormat="1" ht="20.25" x14ac:dyDescent="0.25">
      <c r="A12" s="35">
        <v>3</v>
      </c>
      <c r="B12" s="36">
        <v>1099222</v>
      </c>
      <c r="C12" s="35" t="s">
        <v>27</v>
      </c>
      <c r="D12" s="36" t="s">
        <v>62</v>
      </c>
      <c r="E12" s="37"/>
      <c r="F12" s="38" t="s">
        <v>46</v>
      </c>
      <c r="G12" s="39">
        <v>4</v>
      </c>
      <c r="H12" s="40">
        <v>21</v>
      </c>
      <c r="I12" s="41">
        <f t="shared" si="0"/>
        <v>84</v>
      </c>
      <c r="J12" s="41">
        <f t="shared" si="1"/>
        <v>102.48</v>
      </c>
      <c r="K12" s="12">
        <v>0</v>
      </c>
      <c r="L12" s="12">
        <f t="shared" si="2"/>
        <v>0</v>
      </c>
      <c r="M12" s="32">
        <f t="shared" si="3"/>
        <v>0</v>
      </c>
      <c r="N12" s="58" t="s">
        <v>29</v>
      </c>
      <c r="O12" s="81"/>
      <c r="P12" s="43"/>
      <c r="Q12" s="43" t="s">
        <v>48</v>
      </c>
      <c r="R12" s="59" t="s">
        <v>49</v>
      </c>
      <c r="S12" s="60"/>
      <c r="T12" s="60">
        <v>1.6</v>
      </c>
      <c r="U12" s="60" t="s">
        <v>32</v>
      </c>
      <c r="V12" s="60"/>
      <c r="W12" s="60"/>
      <c r="X12" s="60">
        <v>30</v>
      </c>
      <c r="Y12" s="61">
        <v>192</v>
      </c>
    </row>
    <row r="13" spans="1:65" s="4" customFormat="1" ht="20.25" x14ac:dyDescent="0.25">
      <c r="A13" s="35">
        <v>4</v>
      </c>
      <c r="B13" s="36">
        <v>1099229</v>
      </c>
      <c r="C13" s="35" t="s">
        <v>27</v>
      </c>
      <c r="D13" s="36" t="s">
        <v>63</v>
      </c>
      <c r="E13" s="37"/>
      <c r="F13" s="38" t="s">
        <v>46</v>
      </c>
      <c r="G13" s="39">
        <v>6</v>
      </c>
      <c r="H13" s="40">
        <v>31</v>
      </c>
      <c r="I13" s="41">
        <f t="shared" si="0"/>
        <v>186</v>
      </c>
      <c r="J13" s="41">
        <f t="shared" si="1"/>
        <v>226.92000000000002</v>
      </c>
      <c r="K13" s="12">
        <v>0</v>
      </c>
      <c r="L13" s="12">
        <f t="shared" si="2"/>
        <v>0</v>
      </c>
      <c r="M13" s="32">
        <f t="shared" si="3"/>
        <v>0</v>
      </c>
      <c r="N13" s="58" t="s">
        <v>29</v>
      </c>
      <c r="O13" s="81"/>
      <c r="P13" s="43"/>
      <c r="Q13" s="43" t="s">
        <v>48</v>
      </c>
      <c r="R13" s="59" t="s">
        <v>49</v>
      </c>
      <c r="S13" s="60"/>
      <c r="T13" s="60">
        <v>2.4</v>
      </c>
      <c r="U13" s="60" t="s">
        <v>32</v>
      </c>
      <c r="V13" s="60"/>
      <c r="W13" s="60"/>
      <c r="X13" s="60">
        <v>30</v>
      </c>
      <c r="Y13" s="61">
        <v>432</v>
      </c>
    </row>
    <row r="14" spans="1:65" s="4" customFormat="1" ht="20.25" x14ac:dyDescent="0.25">
      <c r="A14" s="35">
        <v>5</v>
      </c>
      <c r="B14" s="36">
        <v>1099229</v>
      </c>
      <c r="C14" s="35" t="s">
        <v>27</v>
      </c>
      <c r="D14" s="36" t="s">
        <v>63</v>
      </c>
      <c r="E14" s="37"/>
      <c r="F14" s="38" t="s">
        <v>46</v>
      </c>
      <c r="G14" s="39">
        <v>48</v>
      </c>
      <c r="H14" s="40">
        <v>31</v>
      </c>
      <c r="I14" s="41">
        <f t="shared" si="0"/>
        <v>1488</v>
      </c>
      <c r="J14" s="41">
        <f t="shared" si="1"/>
        <v>1815.3600000000001</v>
      </c>
      <c r="K14" s="12">
        <v>0</v>
      </c>
      <c r="L14" s="12">
        <f t="shared" si="2"/>
        <v>0</v>
      </c>
      <c r="M14" s="32">
        <f t="shared" si="3"/>
        <v>0</v>
      </c>
      <c r="N14" s="58" t="s">
        <v>29</v>
      </c>
      <c r="O14" s="81"/>
      <c r="P14" s="43"/>
      <c r="Q14" s="43" t="s">
        <v>48</v>
      </c>
      <c r="R14" s="59" t="s">
        <v>49</v>
      </c>
      <c r="S14" s="60"/>
      <c r="T14" s="60">
        <v>2.4</v>
      </c>
      <c r="U14" s="60" t="s">
        <v>32</v>
      </c>
      <c r="V14" s="60"/>
      <c r="W14" s="60"/>
      <c r="X14" s="60">
        <v>30</v>
      </c>
      <c r="Y14" s="61">
        <v>3456</v>
      </c>
    </row>
    <row r="15" spans="1:65" s="4" customFormat="1" ht="20.25" x14ac:dyDescent="0.25">
      <c r="A15" s="35">
        <v>6</v>
      </c>
      <c r="B15" s="36">
        <v>1099226</v>
      </c>
      <c r="C15" s="35" t="s">
        <v>27</v>
      </c>
      <c r="D15" s="36" t="s">
        <v>64</v>
      </c>
      <c r="E15" s="37"/>
      <c r="F15" s="38" t="s">
        <v>46</v>
      </c>
      <c r="G15" s="39">
        <v>4</v>
      </c>
      <c r="H15" s="40">
        <v>77</v>
      </c>
      <c r="I15" s="41">
        <f t="shared" si="0"/>
        <v>308</v>
      </c>
      <c r="J15" s="41">
        <f t="shared" si="1"/>
        <v>375.76</v>
      </c>
      <c r="K15" s="12">
        <v>0</v>
      </c>
      <c r="L15" s="12">
        <f t="shared" si="2"/>
        <v>0</v>
      </c>
      <c r="M15" s="32">
        <f t="shared" si="3"/>
        <v>0</v>
      </c>
      <c r="N15" s="58" t="s">
        <v>29</v>
      </c>
      <c r="O15" s="81"/>
      <c r="P15" s="43"/>
      <c r="Q15" s="43" t="s">
        <v>48</v>
      </c>
      <c r="R15" s="59" t="s">
        <v>49</v>
      </c>
      <c r="S15" s="60"/>
      <c r="T15" s="60">
        <v>4.7749999999999995</v>
      </c>
      <c r="U15" s="60" t="s">
        <v>32</v>
      </c>
      <c r="V15" s="60"/>
      <c r="W15" s="60"/>
      <c r="X15" s="60">
        <v>30</v>
      </c>
      <c r="Y15" s="61">
        <v>572.99999999999989</v>
      </c>
    </row>
    <row r="16" spans="1:65" s="4" customFormat="1" ht="20.25" x14ac:dyDescent="0.25">
      <c r="A16" s="35">
        <v>7</v>
      </c>
      <c r="B16" s="36">
        <v>1099232</v>
      </c>
      <c r="C16" s="35" t="s">
        <v>27</v>
      </c>
      <c r="D16" s="36" t="s">
        <v>65</v>
      </c>
      <c r="E16" s="37"/>
      <c r="F16" s="38" t="s">
        <v>46</v>
      </c>
      <c r="G16" s="39">
        <v>1</v>
      </c>
      <c r="H16" s="40">
        <v>49</v>
      </c>
      <c r="I16" s="41">
        <f t="shared" si="0"/>
        <v>49</v>
      </c>
      <c r="J16" s="41">
        <f t="shared" si="1"/>
        <v>59.78</v>
      </c>
      <c r="K16" s="12">
        <v>0</v>
      </c>
      <c r="L16" s="12">
        <f t="shared" si="2"/>
        <v>0</v>
      </c>
      <c r="M16" s="32">
        <f t="shared" si="3"/>
        <v>0</v>
      </c>
      <c r="N16" s="58" t="s">
        <v>29</v>
      </c>
      <c r="O16" s="81"/>
      <c r="P16" s="43"/>
      <c r="Q16" s="43" t="s">
        <v>48</v>
      </c>
      <c r="R16" s="59" t="s">
        <v>49</v>
      </c>
      <c r="S16" s="60"/>
      <c r="T16" s="60">
        <v>2</v>
      </c>
      <c r="U16" s="60" t="s">
        <v>32</v>
      </c>
      <c r="V16" s="60"/>
      <c r="W16" s="60"/>
      <c r="X16" s="60">
        <v>30</v>
      </c>
      <c r="Y16" s="61">
        <v>60</v>
      </c>
    </row>
    <row r="17" spans="1:25" s="4" customFormat="1" ht="20.25" x14ac:dyDescent="0.25">
      <c r="A17" s="35">
        <v>8</v>
      </c>
      <c r="B17" s="36">
        <v>1081875</v>
      </c>
      <c r="C17" s="35" t="s">
        <v>27</v>
      </c>
      <c r="D17" s="36" t="s">
        <v>66</v>
      </c>
      <c r="E17" s="37"/>
      <c r="F17" s="38" t="s">
        <v>46</v>
      </c>
      <c r="G17" s="39">
        <v>3</v>
      </c>
      <c r="H17" s="40">
        <v>22</v>
      </c>
      <c r="I17" s="41">
        <f t="shared" si="0"/>
        <v>66</v>
      </c>
      <c r="J17" s="41">
        <f t="shared" si="1"/>
        <v>80.52</v>
      </c>
      <c r="K17" s="12">
        <v>0</v>
      </c>
      <c r="L17" s="12">
        <f t="shared" si="2"/>
        <v>0</v>
      </c>
      <c r="M17" s="32">
        <f t="shared" si="3"/>
        <v>0</v>
      </c>
      <c r="N17" s="58" t="s">
        <v>29</v>
      </c>
      <c r="O17" s="81"/>
      <c r="P17" s="43"/>
      <c r="Q17" s="43" t="s">
        <v>48</v>
      </c>
      <c r="R17" s="59" t="s">
        <v>49</v>
      </c>
      <c r="S17" s="60"/>
      <c r="T17" s="60">
        <v>4</v>
      </c>
      <c r="U17" s="60" t="s">
        <v>32</v>
      </c>
      <c r="V17" s="60"/>
      <c r="W17" s="60"/>
      <c r="X17" s="60">
        <v>30</v>
      </c>
      <c r="Y17" s="61">
        <v>360</v>
      </c>
    </row>
    <row r="18" spans="1:25" s="4" customFormat="1" ht="37.5" x14ac:dyDescent="0.25">
      <c r="A18" s="35">
        <v>9</v>
      </c>
      <c r="B18" s="36" t="s">
        <v>137</v>
      </c>
      <c r="C18" s="35" t="s">
        <v>27</v>
      </c>
      <c r="D18" s="36" t="s">
        <v>67</v>
      </c>
      <c r="E18" s="37"/>
      <c r="F18" s="38" t="s">
        <v>47</v>
      </c>
      <c r="G18" s="39">
        <v>44</v>
      </c>
      <c r="H18" s="40">
        <v>132</v>
      </c>
      <c r="I18" s="41">
        <f t="shared" si="0"/>
        <v>5808</v>
      </c>
      <c r="J18" s="41">
        <f t="shared" si="1"/>
        <v>7085.7599999999993</v>
      </c>
      <c r="K18" s="12">
        <v>0</v>
      </c>
      <c r="L18" s="12">
        <f t="shared" si="2"/>
        <v>0</v>
      </c>
      <c r="M18" s="32">
        <f t="shared" si="3"/>
        <v>0</v>
      </c>
      <c r="N18" s="58" t="s">
        <v>29</v>
      </c>
      <c r="O18" s="81"/>
      <c r="P18" s="43"/>
      <c r="Q18" s="43" t="s">
        <v>48</v>
      </c>
      <c r="R18" s="59" t="s">
        <v>49</v>
      </c>
      <c r="S18" s="60"/>
      <c r="T18" s="60">
        <v>50</v>
      </c>
      <c r="U18" s="60" t="s">
        <v>32</v>
      </c>
      <c r="V18" s="60"/>
      <c r="W18" s="60"/>
      <c r="X18" s="60">
        <v>30</v>
      </c>
      <c r="Y18" s="61">
        <v>66000</v>
      </c>
    </row>
    <row r="19" spans="1:25" s="4" customFormat="1" ht="20.25" x14ac:dyDescent="0.25">
      <c r="A19" s="35">
        <v>10</v>
      </c>
      <c r="B19" s="36">
        <v>1128530</v>
      </c>
      <c r="C19" s="35" t="s">
        <v>27</v>
      </c>
      <c r="D19" s="36" t="s">
        <v>68</v>
      </c>
      <c r="E19" s="37"/>
      <c r="F19" s="38" t="s">
        <v>46</v>
      </c>
      <c r="G19" s="39">
        <v>2</v>
      </c>
      <c r="H19" s="40">
        <v>32</v>
      </c>
      <c r="I19" s="41">
        <f t="shared" si="0"/>
        <v>64</v>
      </c>
      <c r="J19" s="41">
        <f t="shared" si="1"/>
        <v>78.08</v>
      </c>
      <c r="K19" s="12">
        <v>0</v>
      </c>
      <c r="L19" s="12">
        <f t="shared" si="2"/>
        <v>0</v>
      </c>
      <c r="M19" s="32">
        <f t="shared" si="3"/>
        <v>0</v>
      </c>
      <c r="N19" s="58" t="s">
        <v>29</v>
      </c>
      <c r="O19" s="81"/>
      <c r="P19" s="43"/>
      <c r="Q19" s="43" t="s">
        <v>48</v>
      </c>
      <c r="R19" s="59" t="s">
        <v>49</v>
      </c>
      <c r="S19" s="60"/>
      <c r="T19" s="60">
        <v>2.4</v>
      </c>
      <c r="U19" s="60" t="s">
        <v>32</v>
      </c>
      <c r="V19" s="60"/>
      <c r="W19" s="60"/>
      <c r="X19" s="60">
        <v>30</v>
      </c>
      <c r="Y19" s="61">
        <v>144</v>
      </c>
    </row>
    <row r="20" spans="1:25" s="4" customFormat="1" ht="20.25" x14ac:dyDescent="0.25">
      <c r="A20" s="35">
        <v>11</v>
      </c>
      <c r="B20" s="36">
        <v>1128525</v>
      </c>
      <c r="C20" s="35" t="s">
        <v>27</v>
      </c>
      <c r="D20" s="36" t="s">
        <v>69</v>
      </c>
      <c r="E20" s="37"/>
      <c r="F20" s="38" t="s">
        <v>46</v>
      </c>
      <c r="G20" s="39">
        <v>2</v>
      </c>
      <c r="H20" s="40">
        <v>79</v>
      </c>
      <c r="I20" s="41">
        <f t="shared" si="0"/>
        <v>158</v>
      </c>
      <c r="J20" s="41">
        <f t="shared" si="1"/>
        <v>192.76</v>
      </c>
      <c r="K20" s="12">
        <v>0</v>
      </c>
      <c r="L20" s="12">
        <f t="shared" si="2"/>
        <v>0</v>
      </c>
      <c r="M20" s="32">
        <f t="shared" si="3"/>
        <v>0</v>
      </c>
      <c r="N20" s="58" t="s">
        <v>29</v>
      </c>
      <c r="O20" s="81"/>
      <c r="P20" s="43"/>
      <c r="Q20" s="43" t="s">
        <v>48</v>
      </c>
      <c r="R20" s="59" t="s">
        <v>49</v>
      </c>
      <c r="S20" s="60"/>
      <c r="T20" s="60">
        <v>6</v>
      </c>
      <c r="U20" s="60" t="s">
        <v>32</v>
      </c>
      <c r="V20" s="60"/>
      <c r="W20" s="60"/>
      <c r="X20" s="60">
        <v>30</v>
      </c>
      <c r="Y20" s="61">
        <v>360</v>
      </c>
    </row>
    <row r="21" spans="1:25" s="4" customFormat="1" ht="20.25" x14ac:dyDescent="0.25">
      <c r="A21" s="35">
        <v>12</v>
      </c>
      <c r="B21" s="36">
        <v>1125464</v>
      </c>
      <c r="C21" s="35" t="s">
        <v>27</v>
      </c>
      <c r="D21" s="36" t="s">
        <v>70</v>
      </c>
      <c r="E21" s="37"/>
      <c r="F21" s="38" t="s">
        <v>46</v>
      </c>
      <c r="G21" s="39">
        <v>4</v>
      </c>
      <c r="H21" s="40">
        <v>33</v>
      </c>
      <c r="I21" s="41">
        <f t="shared" si="0"/>
        <v>132</v>
      </c>
      <c r="J21" s="41">
        <f t="shared" si="1"/>
        <v>161.04</v>
      </c>
      <c r="K21" s="12">
        <v>0</v>
      </c>
      <c r="L21" s="12">
        <f t="shared" si="2"/>
        <v>0</v>
      </c>
      <c r="M21" s="32">
        <f t="shared" si="3"/>
        <v>0</v>
      </c>
      <c r="N21" s="58" t="s">
        <v>29</v>
      </c>
      <c r="O21" s="81"/>
      <c r="P21" s="43"/>
      <c r="Q21" s="43" t="s">
        <v>48</v>
      </c>
      <c r="R21" s="59" t="s">
        <v>49</v>
      </c>
      <c r="S21" s="60"/>
      <c r="T21" s="60">
        <v>2.4</v>
      </c>
      <c r="U21" s="60" t="s">
        <v>32</v>
      </c>
      <c r="V21" s="60"/>
      <c r="W21" s="60"/>
      <c r="X21" s="60">
        <v>30</v>
      </c>
      <c r="Y21" s="61">
        <v>288</v>
      </c>
    </row>
    <row r="22" spans="1:25" s="4" customFormat="1" ht="20.25" x14ac:dyDescent="0.25">
      <c r="A22" s="35">
        <v>13</v>
      </c>
      <c r="B22" s="36">
        <v>1121949</v>
      </c>
      <c r="C22" s="35" t="s">
        <v>27</v>
      </c>
      <c r="D22" s="36" t="s">
        <v>71</v>
      </c>
      <c r="E22" s="37"/>
      <c r="F22" s="38" t="s">
        <v>46</v>
      </c>
      <c r="G22" s="39">
        <v>3</v>
      </c>
      <c r="H22" s="40">
        <v>71</v>
      </c>
      <c r="I22" s="41">
        <f t="shared" si="0"/>
        <v>213</v>
      </c>
      <c r="J22" s="41">
        <f t="shared" si="1"/>
        <v>259.86</v>
      </c>
      <c r="K22" s="12">
        <v>0</v>
      </c>
      <c r="L22" s="12">
        <f t="shared" si="2"/>
        <v>0</v>
      </c>
      <c r="M22" s="32">
        <f t="shared" si="3"/>
        <v>0</v>
      </c>
      <c r="N22" s="58" t="s">
        <v>29</v>
      </c>
      <c r="O22" s="81"/>
      <c r="P22" s="43"/>
      <c r="Q22" s="43" t="s">
        <v>48</v>
      </c>
      <c r="R22" s="59" t="s">
        <v>49</v>
      </c>
      <c r="S22" s="60"/>
      <c r="T22" s="60">
        <v>2.25</v>
      </c>
      <c r="U22" s="60" t="s">
        <v>32</v>
      </c>
      <c r="V22" s="60"/>
      <c r="W22" s="60"/>
      <c r="X22" s="60">
        <v>30</v>
      </c>
      <c r="Y22" s="61">
        <v>202.5</v>
      </c>
    </row>
    <row r="23" spans="1:25" s="4" customFormat="1" ht="20.25" x14ac:dyDescent="0.25">
      <c r="A23" s="35">
        <v>14</v>
      </c>
      <c r="B23" s="36">
        <v>1085234</v>
      </c>
      <c r="C23" s="35" t="s">
        <v>27</v>
      </c>
      <c r="D23" s="36" t="s">
        <v>72</v>
      </c>
      <c r="E23" s="37"/>
      <c r="F23" s="38" t="s">
        <v>46</v>
      </c>
      <c r="G23" s="39">
        <v>2</v>
      </c>
      <c r="H23" s="40">
        <v>31</v>
      </c>
      <c r="I23" s="41">
        <f t="shared" si="0"/>
        <v>62</v>
      </c>
      <c r="J23" s="41">
        <f t="shared" si="1"/>
        <v>75.64</v>
      </c>
      <c r="K23" s="12">
        <v>0</v>
      </c>
      <c r="L23" s="12">
        <f t="shared" si="2"/>
        <v>0</v>
      </c>
      <c r="M23" s="32">
        <f t="shared" si="3"/>
        <v>0</v>
      </c>
      <c r="N23" s="58" t="s">
        <v>29</v>
      </c>
      <c r="O23" s="81"/>
      <c r="P23" s="43"/>
      <c r="Q23" s="43" t="s">
        <v>48</v>
      </c>
      <c r="R23" s="59" t="s">
        <v>49</v>
      </c>
      <c r="S23" s="60"/>
      <c r="T23" s="60">
        <v>2.4</v>
      </c>
      <c r="U23" s="60" t="s">
        <v>32</v>
      </c>
      <c r="V23" s="60"/>
      <c r="W23" s="60"/>
      <c r="X23" s="60">
        <v>30</v>
      </c>
      <c r="Y23" s="61">
        <v>144</v>
      </c>
    </row>
    <row r="24" spans="1:25" s="4" customFormat="1" ht="20.25" x14ac:dyDescent="0.25">
      <c r="A24" s="35">
        <v>15</v>
      </c>
      <c r="B24" s="36">
        <v>1085234</v>
      </c>
      <c r="C24" s="35" t="s">
        <v>27</v>
      </c>
      <c r="D24" s="36" t="s">
        <v>72</v>
      </c>
      <c r="E24" s="37"/>
      <c r="F24" s="38" t="s">
        <v>46</v>
      </c>
      <c r="G24" s="39">
        <v>20</v>
      </c>
      <c r="H24" s="40">
        <v>31</v>
      </c>
      <c r="I24" s="41">
        <f t="shared" si="0"/>
        <v>620</v>
      </c>
      <c r="J24" s="41">
        <f t="shared" si="1"/>
        <v>756.4</v>
      </c>
      <c r="K24" s="12">
        <v>0</v>
      </c>
      <c r="L24" s="12">
        <f t="shared" si="2"/>
        <v>0</v>
      </c>
      <c r="M24" s="32">
        <f t="shared" si="3"/>
        <v>0</v>
      </c>
      <c r="N24" s="58" t="s">
        <v>29</v>
      </c>
      <c r="O24" s="81"/>
      <c r="P24" s="43"/>
      <c r="Q24" s="43" t="s">
        <v>48</v>
      </c>
      <c r="R24" s="59" t="s">
        <v>49</v>
      </c>
      <c r="S24" s="60"/>
      <c r="T24" s="60">
        <v>2.4</v>
      </c>
      <c r="U24" s="60" t="s">
        <v>32</v>
      </c>
      <c r="V24" s="60"/>
      <c r="W24" s="60"/>
      <c r="X24" s="60">
        <v>30</v>
      </c>
      <c r="Y24" s="61">
        <v>1440</v>
      </c>
    </row>
    <row r="25" spans="1:25" s="4" customFormat="1" ht="20.25" x14ac:dyDescent="0.25">
      <c r="A25" s="35">
        <v>16</v>
      </c>
      <c r="B25" s="36" t="s">
        <v>37</v>
      </c>
      <c r="C25" s="35" t="s">
        <v>27</v>
      </c>
      <c r="D25" s="36" t="s">
        <v>41</v>
      </c>
      <c r="E25" s="37"/>
      <c r="F25" s="38" t="s">
        <v>47</v>
      </c>
      <c r="G25" s="39">
        <v>2</v>
      </c>
      <c r="H25" s="40">
        <v>31</v>
      </c>
      <c r="I25" s="41">
        <f t="shared" si="0"/>
        <v>62</v>
      </c>
      <c r="J25" s="41">
        <f t="shared" si="1"/>
        <v>75.64</v>
      </c>
      <c r="K25" s="12">
        <v>0</v>
      </c>
      <c r="L25" s="12">
        <f t="shared" si="2"/>
        <v>0</v>
      </c>
      <c r="M25" s="32">
        <f t="shared" si="3"/>
        <v>0</v>
      </c>
      <c r="N25" s="58" t="s">
        <v>29</v>
      </c>
      <c r="O25" s="81"/>
      <c r="P25" s="43"/>
      <c r="Q25" s="43" t="s">
        <v>48</v>
      </c>
      <c r="R25" s="59" t="s">
        <v>49</v>
      </c>
      <c r="S25" s="60"/>
      <c r="T25" s="60">
        <v>2.4</v>
      </c>
      <c r="U25" s="60" t="s">
        <v>32</v>
      </c>
      <c r="V25" s="60"/>
      <c r="W25" s="60"/>
      <c r="X25" s="60">
        <v>30</v>
      </c>
      <c r="Y25" s="61">
        <v>144</v>
      </c>
    </row>
    <row r="26" spans="1:25" s="4" customFormat="1" ht="20.25" x14ac:dyDescent="0.25">
      <c r="A26" s="35">
        <v>17</v>
      </c>
      <c r="B26" s="36" t="s">
        <v>37</v>
      </c>
      <c r="C26" s="35" t="s">
        <v>27</v>
      </c>
      <c r="D26" s="36" t="s">
        <v>41</v>
      </c>
      <c r="E26" s="37"/>
      <c r="F26" s="38" t="s">
        <v>47</v>
      </c>
      <c r="G26" s="39">
        <v>6</v>
      </c>
      <c r="H26" s="40">
        <v>31</v>
      </c>
      <c r="I26" s="41">
        <f t="shared" si="0"/>
        <v>186</v>
      </c>
      <c r="J26" s="41">
        <f t="shared" si="1"/>
        <v>226.92000000000002</v>
      </c>
      <c r="K26" s="12">
        <v>0</v>
      </c>
      <c r="L26" s="12">
        <f t="shared" si="2"/>
        <v>0</v>
      </c>
      <c r="M26" s="32">
        <f t="shared" si="3"/>
        <v>0</v>
      </c>
      <c r="N26" s="58" t="s">
        <v>29</v>
      </c>
      <c r="O26" s="81"/>
      <c r="P26" s="43"/>
      <c r="Q26" s="43" t="s">
        <v>48</v>
      </c>
      <c r="R26" s="59" t="s">
        <v>49</v>
      </c>
      <c r="S26" s="60"/>
      <c r="T26" s="60">
        <v>2.4</v>
      </c>
      <c r="U26" s="60" t="s">
        <v>32</v>
      </c>
      <c r="V26" s="60"/>
      <c r="W26" s="60"/>
      <c r="X26" s="60">
        <v>30</v>
      </c>
      <c r="Y26" s="61">
        <v>432</v>
      </c>
    </row>
    <row r="27" spans="1:25" s="4" customFormat="1" ht="20.25" x14ac:dyDescent="0.25">
      <c r="A27" s="35">
        <v>18</v>
      </c>
      <c r="B27" s="36">
        <v>1128533</v>
      </c>
      <c r="C27" s="35" t="s">
        <v>27</v>
      </c>
      <c r="D27" s="36" t="s">
        <v>73</v>
      </c>
      <c r="E27" s="37"/>
      <c r="F27" s="38" t="s">
        <v>46</v>
      </c>
      <c r="G27" s="39">
        <v>2</v>
      </c>
      <c r="H27" s="40">
        <v>71</v>
      </c>
      <c r="I27" s="41">
        <f t="shared" si="0"/>
        <v>142</v>
      </c>
      <c r="J27" s="41">
        <f t="shared" si="1"/>
        <v>173.24</v>
      </c>
      <c r="K27" s="12">
        <v>0</v>
      </c>
      <c r="L27" s="12">
        <f t="shared" si="2"/>
        <v>0</v>
      </c>
      <c r="M27" s="32">
        <f t="shared" si="3"/>
        <v>0</v>
      </c>
      <c r="N27" s="58" t="s">
        <v>29</v>
      </c>
      <c r="O27" s="81"/>
      <c r="P27" s="43"/>
      <c r="Q27" s="43" t="s">
        <v>48</v>
      </c>
      <c r="R27" s="59" t="s">
        <v>49</v>
      </c>
      <c r="S27" s="60"/>
      <c r="T27" s="60">
        <v>2</v>
      </c>
      <c r="U27" s="60" t="s">
        <v>32</v>
      </c>
      <c r="V27" s="60"/>
      <c r="W27" s="60"/>
      <c r="X27" s="60">
        <v>30</v>
      </c>
      <c r="Y27" s="61">
        <v>120</v>
      </c>
    </row>
    <row r="28" spans="1:25" s="4" customFormat="1" ht="20.25" x14ac:dyDescent="0.25">
      <c r="A28" s="35">
        <v>19</v>
      </c>
      <c r="B28" s="36">
        <v>1087263</v>
      </c>
      <c r="C28" s="35" t="s">
        <v>27</v>
      </c>
      <c r="D28" s="36" t="s">
        <v>74</v>
      </c>
      <c r="E28" s="37"/>
      <c r="F28" s="38" t="s">
        <v>46</v>
      </c>
      <c r="G28" s="39">
        <v>6</v>
      </c>
      <c r="H28" s="40">
        <v>33</v>
      </c>
      <c r="I28" s="41">
        <f t="shared" si="0"/>
        <v>198</v>
      </c>
      <c r="J28" s="41">
        <f t="shared" si="1"/>
        <v>241.56</v>
      </c>
      <c r="K28" s="12">
        <v>0</v>
      </c>
      <c r="L28" s="12">
        <f t="shared" si="2"/>
        <v>0</v>
      </c>
      <c r="M28" s="32">
        <f t="shared" si="3"/>
        <v>0</v>
      </c>
      <c r="N28" s="58" t="s">
        <v>29</v>
      </c>
      <c r="O28" s="81"/>
      <c r="P28" s="43"/>
      <c r="Q28" s="43" t="s">
        <v>48</v>
      </c>
      <c r="R28" s="59" t="s">
        <v>49</v>
      </c>
      <c r="S28" s="60"/>
      <c r="T28" s="60">
        <v>5.9</v>
      </c>
      <c r="U28" s="60" t="s">
        <v>32</v>
      </c>
      <c r="V28" s="60"/>
      <c r="W28" s="60"/>
      <c r="X28" s="60">
        <v>30</v>
      </c>
      <c r="Y28" s="61">
        <v>1062</v>
      </c>
    </row>
    <row r="29" spans="1:25" s="4" customFormat="1" ht="20.25" x14ac:dyDescent="0.25">
      <c r="A29" s="35">
        <v>20</v>
      </c>
      <c r="B29" s="36">
        <v>1128534</v>
      </c>
      <c r="C29" s="35" t="s">
        <v>27</v>
      </c>
      <c r="D29" s="36" t="s">
        <v>75</v>
      </c>
      <c r="E29" s="37"/>
      <c r="F29" s="38" t="s">
        <v>46</v>
      </c>
      <c r="G29" s="39">
        <v>1</v>
      </c>
      <c r="H29" s="40">
        <v>48</v>
      </c>
      <c r="I29" s="41">
        <f t="shared" si="0"/>
        <v>48</v>
      </c>
      <c r="J29" s="41">
        <f t="shared" si="1"/>
        <v>58.56</v>
      </c>
      <c r="K29" s="12">
        <v>0</v>
      </c>
      <c r="L29" s="12">
        <f t="shared" si="2"/>
        <v>0</v>
      </c>
      <c r="M29" s="32">
        <f t="shared" si="3"/>
        <v>0</v>
      </c>
      <c r="N29" s="58" t="s">
        <v>29</v>
      </c>
      <c r="O29" s="81"/>
      <c r="P29" s="43"/>
      <c r="Q29" s="43" t="s">
        <v>48</v>
      </c>
      <c r="R29" s="59" t="s">
        <v>49</v>
      </c>
      <c r="S29" s="60"/>
      <c r="T29" s="60">
        <v>4</v>
      </c>
      <c r="U29" s="60" t="s">
        <v>32</v>
      </c>
      <c r="V29" s="60"/>
      <c r="W29" s="60"/>
      <c r="X29" s="60">
        <v>30</v>
      </c>
      <c r="Y29" s="61">
        <v>120</v>
      </c>
    </row>
    <row r="30" spans="1:25" s="4" customFormat="1" ht="20.25" x14ac:dyDescent="0.25">
      <c r="A30" s="35">
        <v>21</v>
      </c>
      <c r="B30" s="36">
        <v>1128527</v>
      </c>
      <c r="C30" s="35" t="s">
        <v>27</v>
      </c>
      <c r="D30" s="36" t="s">
        <v>76</v>
      </c>
      <c r="E30" s="37"/>
      <c r="F30" s="38" t="s">
        <v>46</v>
      </c>
      <c r="G30" s="39">
        <v>1</v>
      </c>
      <c r="H30" s="40">
        <v>12</v>
      </c>
      <c r="I30" s="41">
        <f t="shared" si="0"/>
        <v>12</v>
      </c>
      <c r="J30" s="41">
        <f t="shared" si="1"/>
        <v>14.64</v>
      </c>
      <c r="K30" s="12">
        <v>0</v>
      </c>
      <c r="L30" s="12">
        <f t="shared" si="2"/>
        <v>0</v>
      </c>
      <c r="M30" s="32">
        <f t="shared" si="3"/>
        <v>0</v>
      </c>
      <c r="N30" s="58" t="s">
        <v>29</v>
      </c>
      <c r="O30" s="81"/>
      <c r="P30" s="43"/>
      <c r="Q30" s="43" t="s">
        <v>48</v>
      </c>
      <c r="R30" s="59" t="s">
        <v>49</v>
      </c>
      <c r="S30" s="60"/>
      <c r="T30" s="60">
        <v>1</v>
      </c>
      <c r="U30" s="60" t="s">
        <v>26</v>
      </c>
      <c r="V30" s="60"/>
      <c r="W30" s="60"/>
      <c r="X30" s="60">
        <v>30</v>
      </c>
      <c r="Y30" s="61">
        <v>30</v>
      </c>
    </row>
    <row r="31" spans="1:25" s="4" customFormat="1" ht="20.25" x14ac:dyDescent="0.25">
      <c r="A31" s="35">
        <v>22</v>
      </c>
      <c r="B31" s="36" t="s">
        <v>36</v>
      </c>
      <c r="C31" s="35" t="s">
        <v>27</v>
      </c>
      <c r="D31" s="36" t="s">
        <v>42</v>
      </c>
      <c r="E31" s="37"/>
      <c r="F31" s="38" t="s">
        <v>47</v>
      </c>
      <c r="G31" s="39">
        <v>2</v>
      </c>
      <c r="H31" s="40">
        <v>31</v>
      </c>
      <c r="I31" s="41">
        <f t="shared" si="0"/>
        <v>62</v>
      </c>
      <c r="J31" s="41">
        <f t="shared" si="1"/>
        <v>75.64</v>
      </c>
      <c r="K31" s="12">
        <v>0</v>
      </c>
      <c r="L31" s="12">
        <f t="shared" si="2"/>
        <v>0</v>
      </c>
      <c r="M31" s="32">
        <f t="shared" si="3"/>
        <v>0</v>
      </c>
      <c r="N31" s="58" t="s">
        <v>29</v>
      </c>
      <c r="O31" s="81"/>
      <c r="P31" s="43"/>
      <c r="Q31" s="43" t="s">
        <v>48</v>
      </c>
      <c r="R31" s="59" t="s">
        <v>49</v>
      </c>
      <c r="S31" s="60"/>
      <c r="T31" s="60">
        <v>32.799999999999997</v>
      </c>
      <c r="U31" s="60" t="s">
        <v>26</v>
      </c>
      <c r="V31" s="60"/>
      <c r="W31" s="60"/>
      <c r="X31" s="60">
        <v>30</v>
      </c>
      <c r="Y31" s="61">
        <v>1967.9999999999998</v>
      </c>
    </row>
    <row r="32" spans="1:25" s="4" customFormat="1" ht="20.25" x14ac:dyDescent="0.25">
      <c r="A32" s="35">
        <v>23</v>
      </c>
      <c r="B32" s="36">
        <v>1105944</v>
      </c>
      <c r="C32" s="35" t="s">
        <v>27</v>
      </c>
      <c r="D32" s="36" t="s">
        <v>77</v>
      </c>
      <c r="E32" s="37"/>
      <c r="F32" s="38" t="s">
        <v>46</v>
      </c>
      <c r="G32" s="39">
        <v>12</v>
      </c>
      <c r="H32" s="40">
        <v>49</v>
      </c>
      <c r="I32" s="41">
        <f t="shared" si="0"/>
        <v>588</v>
      </c>
      <c r="J32" s="41">
        <f t="shared" si="1"/>
        <v>717.36</v>
      </c>
      <c r="K32" s="12">
        <v>0</v>
      </c>
      <c r="L32" s="12">
        <f t="shared" si="2"/>
        <v>0</v>
      </c>
      <c r="M32" s="32">
        <f t="shared" si="3"/>
        <v>0</v>
      </c>
      <c r="N32" s="58" t="s">
        <v>29</v>
      </c>
      <c r="O32" s="81"/>
      <c r="P32" s="43"/>
      <c r="Q32" s="43" t="s">
        <v>48</v>
      </c>
      <c r="R32" s="59" t="s">
        <v>49</v>
      </c>
      <c r="S32" s="60"/>
      <c r="T32" s="60">
        <v>3.7</v>
      </c>
      <c r="U32" s="60" t="s">
        <v>26</v>
      </c>
      <c r="V32" s="60"/>
      <c r="W32" s="60"/>
      <c r="X32" s="60">
        <v>30</v>
      </c>
      <c r="Y32" s="61">
        <v>1332</v>
      </c>
    </row>
    <row r="33" spans="1:25" s="4" customFormat="1" ht="20.25" x14ac:dyDescent="0.25">
      <c r="A33" s="35">
        <v>24</v>
      </c>
      <c r="B33" s="36">
        <v>1105944</v>
      </c>
      <c r="C33" s="35" t="s">
        <v>27</v>
      </c>
      <c r="D33" s="36" t="s">
        <v>77</v>
      </c>
      <c r="E33" s="37"/>
      <c r="F33" s="38" t="s">
        <v>46</v>
      </c>
      <c r="G33" s="39">
        <v>45</v>
      </c>
      <c r="H33" s="40">
        <v>49</v>
      </c>
      <c r="I33" s="41">
        <f t="shared" si="0"/>
        <v>2205</v>
      </c>
      <c r="J33" s="41">
        <f t="shared" si="1"/>
        <v>2690.1</v>
      </c>
      <c r="K33" s="12">
        <v>0</v>
      </c>
      <c r="L33" s="12">
        <f t="shared" si="2"/>
        <v>0</v>
      </c>
      <c r="M33" s="32">
        <f t="shared" si="3"/>
        <v>0</v>
      </c>
      <c r="N33" s="58" t="s">
        <v>29</v>
      </c>
      <c r="O33" s="81"/>
      <c r="P33" s="43"/>
      <c r="Q33" s="43" t="s">
        <v>48</v>
      </c>
      <c r="R33" s="59" t="s">
        <v>49</v>
      </c>
      <c r="S33" s="60"/>
      <c r="T33" s="60">
        <v>3.7</v>
      </c>
      <c r="U33" s="60" t="s">
        <v>26</v>
      </c>
      <c r="V33" s="60"/>
      <c r="W33" s="60"/>
      <c r="X33" s="60">
        <v>30</v>
      </c>
      <c r="Y33" s="61">
        <v>4995</v>
      </c>
    </row>
    <row r="34" spans="1:25" s="4" customFormat="1" ht="20.25" x14ac:dyDescent="0.25">
      <c r="A34" s="35">
        <v>25</v>
      </c>
      <c r="B34" s="36">
        <v>1081859</v>
      </c>
      <c r="C34" s="35" t="s">
        <v>27</v>
      </c>
      <c r="D34" s="36" t="s">
        <v>78</v>
      </c>
      <c r="E34" s="37"/>
      <c r="F34" s="38" t="s">
        <v>46</v>
      </c>
      <c r="G34" s="39">
        <v>19</v>
      </c>
      <c r="H34" s="40">
        <v>50</v>
      </c>
      <c r="I34" s="41">
        <f t="shared" si="0"/>
        <v>950</v>
      </c>
      <c r="J34" s="41">
        <f t="shared" si="1"/>
        <v>1159</v>
      </c>
      <c r="K34" s="12">
        <v>0</v>
      </c>
      <c r="L34" s="12">
        <f t="shared" si="2"/>
        <v>0</v>
      </c>
      <c r="M34" s="32">
        <f t="shared" si="3"/>
        <v>0</v>
      </c>
      <c r="N34" s="58" t="s">
        <v>29</v>
      </c>
      <c r="O34" s="81"/>
      <c r="P34" s="43"/>
      <c r="Q34" s="43" t="s">
        <v>48</v>
      </c>
      <c r="R34" s="59" t="s">
        <v>49</v>
      </c>
      <c r="S34" s="60"/>
      <c r="T34" s="60">
        <v>2.1</v>
      </c>
      <c r="U34" s="60" t="s">
        <v>26</v>
      </c>
      <c r="V34" s="60"/>
      <c r="W34" s="60"/>
      <c r="X34" s="60">
        <v>30</v>
      </c>
      <c r="Y34" s="61">
        <v>1197</v>
      </c>
    </row>
    <row r="35" spans="1:25" s="4" customFormat="1" ht="20.25" x14ac:dyDescent="0.25">
      <c r="A35" s="35">
        <v>26</v>
      </c>
      <c r="B35" s="36">
        <v>1081859</v>
      </c>
      <c r="C35" s="35" t="s">
        <v>27</v>
      </c>
      <c r="D35" s="36" t="s">
        <v>78</v>
      </c>
      <c r="E35" s="37"/>
      <c r="F35" s="38" t="s">
        <v>46</v>
      </c>
      <c r="G35" s="39">
        <v>21</v>
      </c>
      <c r="H35" s="40">
        <v>50</v>
      </c>
      <c r="I35" s="41">
        <f t="shared" si="0"/>
        <v>1050</v>
      </c>
      <c r="J35" s="41">
        <f t="shared" si="1"/>
        <v>1281</v>
      </c>
      <c r="K35" s="12">
        <v>0</v>
      </c>
      <c r="L35" s="12">
        <f t="shared" si="2"/>
        <v>0</v>
      </c>
      <c r="M35" s="32">
        <f t="shared" si="3"/>
        <v>0</v>
      </c>
      <c r="N35" s="58" t="s">
        <v>29</v>
      </c>
      <c r="O35" s="81"/>
      <c r="P35" s="43"/>
      <c r="Q35" s="43" t="s">
        <v>48</v>
      </c>
      <c r="R35" s="59" t="s">
        <v>49</v>
      </c>
      <c r="S35" s="60"/>
      <c r="T35" s="60">
        <v>3.6190476190476191</v>
      </c>
      <c r="U35" s="60" t="s">
        <v>26</v>
      </c>
      <c r="V35" s="60"/>
      <c r="W35" s="60"/>
      <c r="X35" s="60">
        <v>30</v>
      </c>
      <c r="Y35" s="61">
        <v>2280</v>
      </c>
    </row>
    <row r="36" spans="1:25" s="4" customFormat="1" ht="20.25" x14ac:dyDescent="0.25">
      <c r="A36" s="35">
        <v>27</v>
      </c>
      <c r="B36" s="36">
        <v>1081860</v>
      </c>
      <c r="C36" s="35" t="s">
        <v>27</v>
      </c>
      <c r="D36" s="36" t="s">
        <v>79</v>
      </c>
      <c r="E36" s="37"/>
      <c r="F36" s="38" t="s">
        <v>46</v>
      </c>
      <c r="G36" s="39">
        <v>3</v>
      </c>
      <c r="H36" s="40">
        <v>77</v>
      </c>
      <c r="I36" s="41">
        <f t="shared" si="0"/>
        <v>231</v>
      </c>
      <c r="J36" s="41">
        <f t="shared" si="1"/>
        <v>281.82</v>
      </c>
      <c r="K36" s="12">
        <v>0</v>
      </c>
      <c r="L36" s="12">
        <f t="shared" si="2"/>
        <v>0</v>
      </c>
      <c r="M36" s="32">
        <f t="shared" si="3"/>
        <v>0</v>
      </c>
      <c r="N36" s="58" t="s">
        <v>29</v>
      </c>
      <c r="O36" s="81"/>
      <c r="P36" s="43"/>
      <c r="Q36" s="43" t="s">
        <v>48</v>
      </c>
      <c r="R36" s="59" t="s">
        <v>49</v>
      </c>
      <c r="S36" s="60"/>
      <c r="T36" s="60">
        <v>2</v>
      </c>
      <c r="U36" s="60" t="s">
        <v>26</v>
      </c>
      <c r="V36" s="60"/>
      <c r="W36" s="60"/>
      <c r="X36" s="60">
        <v>30</v>
      </c>
      <c r="Y36" s="61">
        <v>180</v>
      </c>
    </row>
    <row r="37" spans="1:25" s="4" customFormat="1" ht="20.25" x14ac:dyDescent="0.25">
      <c r="A37" s="35">
        <v>28</v>
      </c>
      <c r="B37" s="36">
        <v>1081860</v>
      </c>
      <c r="C37" s="35" t="s">
        <v>27</v>
      </c>
      <c r="D37" s="36" t="s">
        <v>79</v>
      </c>
      <c r="E37" s="37"/>
      <c r="F37" s="39" t="s">
        <v>46</v>
      </c>
      <c r="G37" s="39">
        <v>7</v>
      </c>
      <c r="H37" s="40">
        <v>77</v>
      </c>
      <c r="I37" s="41">
        <f t="shared" si="0"/>
        <v>539</v>
      </c>
      <c r="J37" s="41">
        <f t="shared" si="1"/>
        <v>657.57999999999993</v>
      </c>
      <c r="K37" s="12">
        <v>0</v>
      </c>
      <c r="L37" s="12">
        <f t="shared" si="2"/>
        <v>0</v>
      </c>
      <c r="M37" s="32">
        <f t="shared" si="3"/>
        <v>0</v>
      </c>
      <c r="N37" s="58" t="s">
        <v>29</v>
      </c>
      <c r="O37" s="81"/>
      <c r="P37" s="43"/>
      <c r="Q37" s="43" t="s">
        <v>48</v>
      </c>
      <c r="R37" s="59" t="s">
        <v>49</v>
      </c>
      <c r="S37" s="60"/>
      <c r="T37" s="60">
        <v>5.5000000000000009</v>
      </c>
      <c r="U37" s="60" t="s">
        <v>26</v>
      </c>
      <c r="V37" s="60"/>
      <c r="W37" s="60"/>
      <c r="X37" s="60">
        <v>30</v>
      </c>
      <c r="Y37" s="61">
        <v>1155.0000000000002</v>
      </c>
    </row>
    <row r="38" spans="1:25" s="4" customFormat="1" ht="20.25" x14ac:dyDescent="0.25">
      <c r="A38" s="35">
        <v>29</v>
      </c>
      <c r="B38" s="36" t="s">
        <v>138</v>
      </c>
      <c r="C38" s="35" t="s">
        <v>27</v>
      </c>
      <c r="D38" s="36" t="s">
        <v>80</v>
      </c>
      <c r="E38" s="37"/>
      <c r="F38" s="39" t="s">
        <v>47</v>
      </c>
      <c r="G38" s="39">
        <v>2</v>
      </c>
      <c r="H38" s="40">
        <v>77</v>
      </c>
      <c r="I38" s="41">
        <f t="shared" si="0"/>
        <v>154</v>
      </c>
      <c r="J38" s="41">
        <f t="shared" si="1"/>
        <v>187.88</v>
      </c>
      <c r="K38" s="12">
        <v>0</v>
      </c>
      <c r="L38" s="12">
        <f t="shared" si="2"/>
        <v>0</v>
      </c>
      <c r="M38" s="32">
        <f t="shared" si="3"/>
        <v>0</v>
      </c>
      <c r="N38" s="58" t="s">
        <v>29</v>
      </c>
      <c r="O38" s="81"/>
      <c r="P38" s="43"/>
      <c r="Q38" s="43" t="s">
        <v>48</v>
      </c>
      <c r="R38" s="59" t="s">
        <v>49</v>
      </c>
      <c r="S38" s="60"/>
      <c r="T38" s="60">
        <v>2.6</v>
      </c>
      <c r="U38" s="60" t="s">
        <v>26</v>
      </c>
      <c r="V38" s="60"/>
      <c r="W38" s="60"/>
      <c r="X38" s="60">
        <v>30</v>
      </c>
      <c r="Y38" s="61">
        <v>156</v>
      </c>
    </row>
    <row r="39" spans="1:25" s="4" customFormat="1" ht="20.25" x14ac:dyDescent="0.25">
      <c r="A39" s="35">
        <v>30</v>
      </c>
      <c r="B39" s="36">
        <v>1128535</v>
      </c>
      <c r="C39" s="35" t="s">
        <v>27</v>
      </c>
      <c r="D39" s="36" t="s">
        <v>81</v>
      </c>
      <c r="E39" s="37"/>
      <c r="F39" s="39" t="s">
        <v>46</v>
      </c>
      <c r="G39" s="39">
        <v>19</v>
      </c>
      <c r="H39" s="40">
        <v>33</v>
      </c>
      <c r="I39" s="41">
        <f t="shared" si="0"/>
        <v>627</v>
      </c>
      <c r="J39" s="41">
        <f t="shared" si="1"/>
        <v>764.93999999999994</v>
      </c>
      <c r="K39" s="12">
        <v>0</v>
      </c>
      <c r="L39" s="12">
        <f t="shared" si="2"/>
        <v>0</v>
      </c>
      <c r="M39" s="32">
        <f t="shared" si="3"/>
        <v>0</v>
      </c>
      <c r="N39" s="58" t="s">
        <v>29</v>
      </c>
      <c r="O39" s="81"/>
      <c r="P39" s="43"/>
      <c r="Q39" s="43" t="s">
        <v>48</v>
      </c>
      <c r="R39" s="59" t="s">
        <v>49</v>
      </c>
      <c r="S39" s="60"/>
      <c r="T39" s="60">
        <v>1</v>
      </c>
      <c r="U39" s="60" t="s">
        <v>26</v>
      </c>
      <c r="V39" s="60"/>
      <c r="W39" s="60"/>
      <c r="X39" s="60">
        <v>30</v>
      </c>
      <c r="Y39" s="61">
        <v>570</v>
      </c>
    </row>
    <row r="40" spans="1:25" s="4" customFormat="1" ht="20.25" x14ac:dyDescent="0.25">
      <c r="A40" s="35">
        <v>31</v>
      </c>
      <c r="B40" s="36">
        <v>1081858</v>
      </c>
      <c r="C40" s="35" t="s">
        <v>27</v>
      </c>
      <c r="D40" s="36" t="s">
        <v>81</v>
      </c>
      <c r="E40" s="37"/>
      <c r="F40" s="39" t="s">
        <v>46</v>
      </c>
      <c r="G40" s="39">
        <v>40</v>
      </c>
      <c r="H40" s="40">
        <v>33</v>
      </c>
      <c r="I40" s="41">
        <f t="shared" si="0"/>
        <v>1320</v>
      </c>
      <c r="J40" s="41">
        <f t="shared" si="1"/>
        <v>1610.3999999999999</v>
      </c>
      <c r="K40" s="12">
        <v>0</v>
      </c>
      <c r="L40" s="12">
        <f t="shared" si="2"/>
        <v>0</v>
      </c>
      <c r="M40" s="32">
        <f t="shared" si="3"/>
        <v>0</v>
      </c>
      <c r="N40" s="58" t="s">
        <v>29</v>
      </c>
      <c r="O40" s="81"/>
      <c r="P40" s="43"/>
      <c r="Q40" s="43" t="s">
        <v>48</v>
      </c>
      <c r="R40" s="59" t="s">
        <v>49</v>
      </c>
      <c r="S40" s="60"/>
      <c r="T40" s="60">
        <v>2.1</v>
      </c>
      <c r="U40" s="60" t="s">
        <v>26</v>
      </c>
      <c r="V40" s="60"/>
      <c r="W40" s="60"/>
      <c r="X40" s="60">
        <v>30</v>
      </c>
      <c r="Y40" s="61">
        <v>2520</v>
      </c>
    </row>
    <row r="41" spans="1:25" s="4" customFormat="1" ht="20.25" x14ac:dyDescent="0.25">
      <c r="A41" s="35">
        <v>32</v>
      </c>
      <c r="B41" s="36">
        <v>1081858</v>
      </c>
      <c r="C41" s="35" t="s">
        <v>27</v>
      </c>
      <c r="D41" s="36" t="s">
        <v>81</v>
      </c>
      <c r="E41" s="37"/>
      <c r="F41" s="39" t="s">
        <v>46</v>
      </c>
      <c r="G41" s="39">
        <v>8</v>
      </c>
      <c r="H41" s="40">
        <v>33</v>
      </c>
      <c r="I41" s="41">
        <f t="shared" si="0"/>
        <v>264</v>
      </c>
      <c r="J41" s="41">
        <f t="shared" si="1"/>
        <v>322.08</v>
      </c>
      <c r="K41" s="12">
        <v>0</v>
      </c>
      <c r="L41" s="12">
        <f t="shared" si="2"/>
        <v>0</v>
      </c>
      <c r="M41" s="32">
        <f t="shared" si="3"/>
        <v>0</v>
      </c>
      <c r="N41" s="58" t="s">
        <v>29</v>
      </c>
      <c r="O41" s="81"/>
      <c r="P41" s="43"/>
      <c r="Q41" s="43" t="s">
        <v>48</v>
      </c>
      <c r="R41" s="59" t="s">
        <v>49</v>
      </c>
      <c r="S41" s="60"/>
      <c r="T41" s="60">
        <v>2</v>
      </c>
      <c r="U41" s="60" t="s">
        <v>26</v>
      </c>
      <c r="V41" s="60"/>
      <c r="W41" s="60"/>
      <c r="X41" s="60">
        <v>30</v>
      </c>
      <c r="Y41" s="61">
        <v>480</v>
      </c>
    </row>
    <row r="42" spans="1:25" s="4" customFormat="1" ht="20.25" x14ac:dyDescent="0.25">
      <c r="A42" s="35">
        <v>33</v>
      </c>
      <c r="B42" s="36">
        <v>1081858</v>
      </c>
      <c r="C42" s="35" t="s">
        <v>27</v>
      </c>
      <c r="D42" s="36" t="s">
        <v>81</v>
      </c>
      <c r="E42" s="37"/>
      <c r="F42" s="39" t="s">
        <v>46</v>
      </c>
      <c r="G42" s="39">
        <v>6</v>
      </c>
      <c r="H42" s="40">
        <v>33</v>
      </c>
      <c r="I42" s="41">
        <f t="shared" si="0"/>
        <v>198</v>
      </c>
      <c r="J42" s="41">
        <f t="shared" si="1"/>
        <v>241.56</v>
      </c>
      <c r="K42" s="12">
        <v>0</v>
      </c>
      <c r="L42" s="12">
        <f t="shared" si="2"/>
        <v>0</v>
      </c>
      <c r="M42" s="32">
        <f t="shared" si="3"/>
        <v>0</v>
      </c>
      <c r="N42" s="58" t="s">
        <v>29</v>
      </c>
      <c r="O42" s="81"/>
      <c r="P42" s="43"/>
      <c r="Q42" s="43" t="s">
        <v>48</v>
      </c>
      <c r="R42" s="59" t="s">
        <v>49</v>
      </c>
      <c r="S42" s="60"/>
      <c r="T42" s="60">
        <v>2</v>
      </c>
      <c r="U42" s="60" t="s">
        <v>26</v>
      </c>
      <c r="V42" s="60"/>
      <c r="W42" s="60"/>
      <c r="X42" s="60">
        <v>30</v>
      </c>
      <c r="Y42" s="61">
        <v>360</v>
      </c>
    </row>
    <row r="43" spans="1:25" s="4" customFormat="1" ht="20.25" x14ac:dyDescent="0.25">
      <c r="A43" s="35">
        <v>34</v>
      </c>
      <c r="B43" s="36">
        <v>1081858</v>
      </c>
      <c r="C43" s="35" t="s">
        <v>27</v>
      </c>
      <c r="D43" s="36" t="s">
        <v>81</v>
      </c>
      <c r="E43" s="37"/>
      <c r="F43" s="39" t="s">
        <v>46</v>
      </c>
      <c r="G43" s="39">
        <v>24</v>
      </c>
      <c r="H43" s="40">
        <v>33</v>
      </c>
      <c r="I43" s="41">
        <f t="shared" si="0"/>
        <v>792</v>
      </c>
      <c r="J43" s="41">
        <f t="shared" si="1"/>
        <v>966.24</v>
      </c>
      <c r="K43" s="12">
        <v>0</v>
      </c>
      <c r="L43" s="12">
        <f t="shared" si="2"/>
        <v>0</v>
      </c>
      <c r="M43" s="32">
        <f t="shared" si="3"/>
        <v>0</v>
      </c>
      <c r="N43" s="58" t="s">
        <v>29</v>
      </c>
      <c r="O43" s="81"/>
      <c r="P43" s="43"/>
      <c r="Q43" s="43" t="s">
        <v>48</v>
      </c>
      <c r="R43" s="59" t="s">
        <v>49</v>
      </c>
      <c r="S43" s="60"/>
      <c r="T43" s="60">
        <v>2</v>
      </c>
      <c r="U43" s="60" t="s">
        <v>26</v>
      </c>
      <c r="V43" s="60"/>
      <c r="W43" s="60"/>
      <c r="X43" s="60">
        <v>30</v>
      </c>
      <c r="Y43" s="61">
        <v>1440</v>
      </c>
    </row>
    <row r="44" spans="1:25" s="4" customFormat="1" ht="20.25" x14ac:dyDescent="0.25">
      <c r="A44" s="35">
        <v>35</v>
      </c>
      <c r="B44" s="36">
        <v>1128529</v>
      </c>
      <c r="C44" s="35" t="s">
        <v>27</v>
      </c>
      <c r="D44" s="36" t="s">
        <v>82</v>
      </c>
      <c r="E44" s="37"/>
      <c r="F44" s="39" t="s">
        <v>46</v>
      </c>
      <c r="G44" s="39">
        <v>4</v>
      </c>
      <c r="H44" s="40">
        <v>50</v>
      </c>
      <c r="I44" s="41">
        <f t="shared" si="0"/>
        <v>200</v>
      </c>
      <c r="J44" s="41">
        <f t="shared" si="1"/>
        <v>244</v>
      </c>
      <c r="K44" s="12">
        <v>0</v>
      </c>
      <c r="L44" s="12">
        <f t="shared" si="2"/>
        <v>0</v>
      </c>
      <c r="M44" s="32">
        <f t="shared" si="3"/>
        <v>0</v>
      </c>
      <c r="N44" s="58" t="s">
        <v>29</v>
      </c>
      <c r="O44" s="81"/>
      <c r="P44" s="43"/>
      <c r="Q44" s="43" t="s">
        <v>48</v>
      </c>
      <c r="R44" s="59" t="s">
        <v>49</v>
      </c>
      <c r="S44" s="60"/>
      <c r="T44" s="60">
        <v>1.9</v>
      </c>
      <c r="U44" s="60" t="s">
        <v>26</v>
      </c>
      <c r="V44" s="60"/>
      <c r="W44" s="60"/>
      <c r="X44" s="60">
        <v>30</v>
      </c>
      <c r="Y44" s="61">
        <v>228</v>
      </c>
    </row>
    <row r="45" spans="1:25" s="4" customFormat="1" ht="20.25" x14ac:dyDescent="0.25">
      <c r="A45" s="35">
        <v>36</v>
      </c>
      <c r="B45" s="36">
        <v>1103435</v>
      </c>
      <c r="C45" s="35" t="s">
        <v>27</v>
      </c>
      <c r="D45" s="36" t="s">
        <v>83</v>
      </c>
      <c r="E45" s="37"/>
      <c r="F45" s="39" t="s">
        <v>46</v>
      </c>
      <c r="G45" s="39">
        <v>6</v>
      </c>
      <c r="H45" s="40">
        <v>74</v>
      </c>
      <c r="I45" s="41">
        <f t="shared" si="0"/>
        <v>444</v>
      </c>
      <c r="J45" s="41">
        <f t="shared" si="1"/>
        <v>541.68000000000006</v>
      </c>
      <c r="K45" s="12">
        <v>0</v>
      </c>
      <c r="L45" s="12">
        <f t="shared" si="2"/>
        <v>0</v>
      </c>
      <c r="M45" s="32">
        <f t="shared" si="3"/>
        <v>0</v>
      </c>
      <c r="N45" s="58" t="s">
        <v>29</v>
      </c>
      <c r="O45" s="81"/>
      <c r="P45" s="43"/>
      <c r="Q45" s="43" t="s">
        <v>48</v>
      </c>
      <c r="R45" s="59" t="s">
        <v>49</v>
      </c>
      <c r="S45" s="60"/>
      <c r="T45" s="60">
        <v>5.7</v>
      </c>
      <c r="U45" s="60" t="s">
        <v>26</v>
      </c>
      <c r="V45" s="60"/>
      <c r="W45" s="60"/>
      <c r="X45" s="60">
        <v>30</v>
      </c>
      <c r="Y45" s="61">
        <v>1026</v>
      </c>
    </row>
    <row r="46" spans="1:25" s="4" customFormat="1" ht="20.25" x14ac:dyDescent="0.25">
      <c r="A46" s="35">
        <v>37</v>
      </c>
      <c r="B46" s="36">
        <v>1103435</v>
      </c>
      <c r="C46" s="35" t="s">
        <v>27</v>
      </c>
      <c r="D46" s="36" t="s">
        <v>83</v>
      </c>
      <c r="E46" s="37"/>
      <c r="F46" s="39" t="s">
        <v>46</v>
      </c>
      <c r="G46" s="39">
        <v>18</v>
      </c>
      <c r="H46" s="40">
        <v>74</v>
      </c>
      <c r="I46" s="41">
        <f t="shared" si="0"/>
        <v>1332</v>
      </c>
      <c r="J46" s="41">
        <f t="shared" si="1"/>
        <v>1625.04</v>
      </c>
      <c r="K46" s="12">
        <v>0</v>
      </c>
      <c r="L46" s="12">
        <f t="shared" si="2"/>
        <v>0</v>
      </c>
      <c r="M46" s="32">
        <f t="shared" si="3"/>
        <v>0</v>
      </c>
      <c r="N46" s="58" t="s">
        <v>29</v>
      </c>
      <c r="O46" s="81"/>
      <c r="P46" s="43"/>
      <c r="Q46" s="43" t="s">
        <v>48</v>
      </c>
      <c r="R46" s="59" t="s">
        <v>49</v>
      </c>
      <c r="S46" s="60"/>
      <c r="T46" s="60">
        <v>5.7</v>
      </c>
      <c r="U46" s="60" t="s">
        <v>26</v>
      </c>
      <c r="V46" s="60"/>
      <c r="W46" s="60"/>
      <c r="X46" s="60">
        <v>30</v>
      </c>
      <c r="Y46" s="61">
        <v>3078</v>
      </c>
    </row>
    <row r="47" spans="1:25" s="4" customFormat="1" ht="20.25" x14ac:dyDescent="0.25">
      <c r="A47" s="35">
        <v>38</v>
      </c>
      <c r="B47" s="36">
        <v>1099671</v>
      </c>
      <c r="C47" s="35" t="s">
        <v>27</v>
      </c>
      <c r="D47" s="36" t="s">
        <v>84</v>
      </c>
      <c r="E47" s="37"/>
      <c r="F47" s="39" t="s">
        <v>46</v>
      </c>
      <c r="G47" s="39">
        <v>1</v>
      </c>
      <c r="H47" s="40">
        <v>28</v>
      </c>
      <c r="I47" s="41">
        <f t="shared" si="0"/>
        <v>28</v>
      </c>
      <c r="J47" s="41">
        <f t="shared" si="1"/>
        <v>34.159999999999997</v>
      </c>
      <c r="K47" s="12">
        <v>0</v>
      </c>
      <c r="L47" s="12">
        <f t="shared" si="2"/>
        <v>0</v>
      </c>
      <c r="M47" s="32">
        <f t="shared" si="3"/>
        <v>0</v>
      </c>
      <c r="N47" s="58" t="s">
        <v>29</v>
      </c>
      <c r="O47" s="81"/>
      <c r="P47" s="43"/>
      <c r="Q47" s="43" t="s">
        <v>48</v>
      </c>
      <c r="R47" s="59" t="s">
        <v>49</v>
      </c>
      <c r="S47" s="60"/>
      <c r="T47" s="60">
        <v>1.63</v>
      </c>
      <c r="U47" s="60" t="s">
        <v>26</v>
      </c>
      <c r="V47" s="60"/>
      <c r="W47" s="60"/>
      <c r="X47" s="60">
        <v>30</v>
      </c>
      <c r="Y47" s="61">
        <v>48.9</v>
      </c>
    </row>
    <row r="48" spans="1:25" s="4" customFormat="1" ht="20.25" x14ac:dyDescent="0.25">
      <c r="A48" s="35">
        <v>39</v>
      </c>
      <c r="B48" s="36">
        <v>1103437</v>
      </c>
      <c r="C48" s="35" t="s">
        <v>27</v>
      </c>
      <c r="D48" s="36" t="s">
        <v>85</v>
      </c>
      <c r="E48" s="37"/>
      <c r="F48" s="39" t="s">
        <v>46</v>
      </c>
      <c r="G48" s="39">
        <v>4</v>
      </c>
      <c r="H48" s="40">
        <v>167</v>
      </c>
      <c r="I48" s="41">
        <f t="shared" si="0"/>
        <v>668</v>
      </c>
      <c r="J48" s="41">
        <f t="shared" si="1"/>
        <v>814.96</v>
      </c>
      <c r="K48" s="12">
        <v>0</v>
      </c>
      <c r="L48" s="12">
        <f t="shared" si="2"/>
        <v>0</v>
      </c>
      <c r="M48" s="32">
        <f t="shared" si="3"/>
        <v>0</v>
      </c>
      <c r="N48" s="58" t="s">
        <v>29</v>
      </c>
      <c r="O48" s="81"/>
      <c r="P48" s="43"/>
      <c r="Q48" s="43" t="s">
        <v>48</v>
      </c>
      <c r="R48" s="59" t="s">
        <v>49</v>
      </c>
      <c r="S48" s="60"/>
      <c r="T48" s="60">
        <v>11.5</v>
      </c>
      <c r="U48" s="60" t="s">
        <v>26</v>
      </c>
      <c r="V48" s="60"/>
      <c r="W48" s="60"/>
      <c r="X48" s="60">
        <v>30</v>
      </c>
      <c r="Y48" s="61">
        <v>1380</v>
      </c>
    </row>
    <row r="49" spans="1:25" s="4" customFormat="1" ht="20.25" x14ac:dyDescent="0.25">
      <c r="A49" s="35">
        <v>40</v>
      </c>
      <c r="B49" s="36">
        <v>1100688</v>
      </c>
      <c r="C49" s="35" t="s">
        <v>27</v>
      </c>
      <c r="D49" s="36" t="s">
        <v>86</v>
      </c>
      <c r="E49" s="37"/>
      <c r="F49" s="39" t="s">
        <v>46</v>
      </c>
      <c r="G49" s="39">
        <v>4</v>
      </c>
      <c r="H49" s="40">
        <v>33</v>
      </c>
      <c r="I49" s="41">
        <f t="shared" si="0"/>
        <v>132</v>
      </c>
      <c r="J49" s="41">
        <f t="shared" si="1"/>
        <v>161.04</v>
      </c>
      <c r="K49" s="12">
        <v>0</v>
      </c>
      <c r="L49" s="12">
        <f t="shared" si="2"/>
        <v>0</v>
      </c>
      <c r="M49" s="32">
        <f t="shared" si="3"/>
        <v>0</v>
      </c>
      <c r="N49" s="58" t="s">
        <v>29</v>
      </c>
      <c r="O49" s="81"/>
      <c r="P49" s="43"/>
      <c r="Q49" s="43" t="s">
        <v>48</v>
      </c>
      <c r="R49" s="59" t="s">
        <v>49</v>
      </c>
      <c r="S49" s="60"/>
      <c r="T49" s="60">
        <v>2.4499999999999997</v>
      </c>
      <c r="U49" s="60" t="s">
        <v>26</v>
      </c>
      <c r="V49" s="60"/>
      <c r="W49" s="60"/>
      <c r="X49" s="60">
        <v>30</v>
      </c>
      <c r="Y49" s="61">
        <v>293.99999999999994</v>
      </c>
    </row>
    <row r="50" spans="1:25" s="4" customFormat="1" ht="20.25" x14ac:dyDescent="0.25">
      <c r="A50" s="35">
        <v>41</v>
      </c>
      <c r="B50" s="36">
        <v>1081868</v>
      </c>
      <c r="C50" s="35" t="s">
        <v>27</v>
      </c>
      <c r="D50" s="36" t="s">
        <v>87</v>
      </c>
      <c r="E50" s="37"/>
      <c r="F50" s="39" t="s">
        <v>46</v>
      </c>
      <c r="G50" s="39">
        <v>1</v>
      </c>
      <c r="H50" s="40">
        <v>34</v>
      </c>
      <c r="I50" s="41">
        <f t="shared" si="0"/>
        <v>34</v>
      </c>
      <c r="J50" s="41">
        <f t="shared" si="1"/>
        <v>41.48</v>
      </c>
      <c r="K50" s="12">
        <v>0</v>
      </c>
      <c r="L50" s="12">
        <f t="shared" si="2"/>
        <v>0</v>
      </c>
      <c r="M50" s="32">
        <f t="shared" si="3"/>
        <v>0</v>
      </c>
      <c r="N50" s="58" t="s">
        <v>29</v>
      </c>
      <c r="O50" s="81"/>
      <c r="P50" s="43"/>
      <c r="Q50" s="43" t="s">
        <v>48</v>
      </c>
      <c r="R50" s="59" t="s">
        <v>49</v>
      </c>
      <c r="S50" s="60"/>
      <c r="T50" s="60">
        <v>5.7</v>
      </c>
      <c r="U50" s="60" t="s">
        <v>26</v>
      </c>
      <c r="V50" s="60"/>
      <c r="W50" s="60"/>
      <c r="X50" s="60">
        <v>30</v>
      </c>
      <c r="Y50" s="61">
        <v>171</v>
      </c>
    </row>
    <row r="51" spans="1:25" s="4" customFormat="1" ht="20.25" x14ac:dyDescent="0.25">
      <c r="A51" s="35">
        <v>42</v>
      </c>
      <c r="B51" s="36">
        <v>1087279</v>
      </c>
      <c r="C51" s="35" t="s">
        <v>27</v>
      </c>
      <c r="D51" s="36" t="s">
        <v>88</v>
      </c>
      <c r="E51" s="37"/>
      <c r="F51" s="39" t="s">
        <v>46</v>
      </c>
      <c r="G51" s="39">
        <v>1</v>
      </c>
      <c r="H51" s="40">
        <v>31</v>
      </c>
      <c r="I51" s="41">
        <f t="shared" si="0"/>
        <v>31</v>
      </c>
      <c r="J51" s="41">
        <f t="shared" si="1"/>
        <v>37.82</v>
      </c>
      <c r="K51" s="12">
        <v>0</v>
      </c>
      <c r="L51" s="12">
        <f t="shared" si="2"/>
        <v>0</v>
      </c>
      <c r="M51" s="32">
        <f t="shared" si="3"/>
        <v>0</v>
      </c>
      <c r="N51" s="58" t="s">
        <v>29</v>
      </c>
      <c r="O51" s="81"/>
      <c r="P51" s="43"/>
      <c r="Q51" s="43" t="s">
        <v>48</v>
      </c>
      <c r="R51" s="59" t="s">
        <v>49</v>
      </c>
      <c r="S51" s="60"/>
      <c r="T51" s="60">
        <v>12.1</v>
      </c>
      <c r="U51" s="60" t="s">
        <v>26</v>
      </c>
      <c r="V51" s="60"/>
      <c r="W51" s="60"/>
      <c r="X51" s="60">
        <v>30</v>
      </c>
      <c r="Y51" s="61">
        <v>363</v>
      </c>
    </row>
    <row r="52" spans="1:25" s="4" customFormat="1" ht="20.25" x14ac:dyDescent="0.25">
      <c r="A52" s="35">
        <v>43</v>
      </c>
      <c r="B52" s="36">
        <v>1092834</v>
      </c>
      <c r="C52" s="35" t="s">
        <v>27</v>
      </c>
      <c r="D52" s="36" t="s">
        <v>89</v>
      </c>
      <c r="E52" s="37"/>
      <c r="F52" s="39" t="s">
        <v>46</v>
      </c>
      <c r="G52" s="39">
        <v>48</v>
      </c>
      <c r="H52" s="40">
        <v>23</v>
      </c>
      <c r="I52" s="41">
        <f t="shared" si="0"/>
        <v>1104</v>
      </c>
      <c r="J52" s="41">
        <f t="shared" si="1"/>
        <v>1346.8799999999999</v>
      </c>
      <c r="K52" s="12">
        <v>0</v>
      </c>
      <c r="L52" s="12">
        <f t="shared" si="2"/>
        <v>0</v>
      </c>
      <c r="M52" s="32">
        <f t="shared" si="3"/>
        <v>0</v>
      </c>
      <c r="N52" s="58" t="s">
        <v>29</v>
      </c>
      <c r="O52" s="81"/>
      <c r="P52" s="43"/>
      <c r="Q52" s="43" t="s">
        <v>48</v>
      </c>
      <c r="R52" s="59" t="s">
        <v>49</v>
      </c>
      <c r="S52" s="60"/>
      <c r="T52" s="60">
        <v>1.8</v>
      </c>
      <c r="U52" s="60" t="s">
        <v>26</v>
      </c>
      <c r="V52" s="60"/>
      <c r="W52" s="60"/>
      <c r="X52" s="60">
        <v>30</v>
      </c>
      <c r="Y52" s="61">
        <v>2592</v>
      </c>
    </row>
    <row r="53" spans="1:25" s="4" customFormat="1" ht="20.25" x14ac:dyDescent="0.25">
      <c r="A53" s="35">
        <v>44</v>
      </c>
      <c r="B53" s="36">
        <v>1092834</v>
      </c>
      <c r="C53" s="35" t="s">
        <v>27</v>
      </c>
      <c r="D53" s="36" t="s">
        <v>89</v>
      </c>
      <c r="E53" s="37"/>
      <c r="F53" s="39" t="s">
        <v>46</v>
      </c>
      <c r="G53" s="39">
        <v>48</v>
      </c>
      <c r="H53" s="40">
        <v>23</v>
      </c>
      <c r="I53" s="41">
        <f t="shared" si="0"/>
        <v>1104</v>
      </c>
      <c r="J53" s="41">
        <f t="shared" si="1"/>
        <v>1346.8799999999999</v>
      </c>
      <c r="K53" s="12">
        <v>0</v>
      </c>
      <c r="L53" s="12">
        <f t="shared" si="2"/>
        <v>0</v>
      </c>
      <c r="M53" s="32">
        <f t="shared" si="3"/>
        <v>0</v>
      </c>
      <c r="N53" s="58" t="s">
        <v>29</v>
      </c>
      <c r="O53" s="81"/>
      <c r="P53" s="43"/>
      <c r="Q53" s="43" t="s">
        <v>48</v>
      </c>
      <c r="R53" s="59" t="s">
        <v>49</v>
      </c>
      <c r="S53" s="60"/>
      <c r="T53" s="60">
        <v>1.8</v>
      </c>
      <c r="U53" s="60" t="s">
        <v>26</v>
      </c>
      <c r="V53" s="60"/>
      <c r="W53" s="60"/>
      <c r="X53" s="60">
        <v>30</v>
      </c>
      <c r="Y53" s="61">
        <v>2592</v>
      </c>
    </row>
    <row r="54" spans="1:25" s="4" customFormat="1" ht="20.25" x14ac:dyDescent="0.25">
      <c r="A54" s="35">
        <v>45</v>
      </c>
      <c r="B54" s="36">
        <v>1111850</v>
      </c>
      <c r="C54" s="35" t="s">
        <v>27</v>
      </c>
      <c r="D54" s="36" t="s">
        <v>90</v>
      </c>
      <c r="E54" s="37" t="s">
        <v>21</v>
      </c>
      <c r="F54" s="38" t="s">
        <v>46</v>
      </c>
      <c r="G54" s="39">
        <v>4</v>
      </c>
      <c r="H54" s="40">
        <v>30</v>
      </c>
      <c r="I54" s="41">
        <f t="shared" si="0"/>
        <v>120</v>
      </c>
      <c r="J54" s="41">
        <f t="shared" si="1"/>
        <v>146.4</v>
      </c>
      <c r="K54" s="12">
        <v>0</v>
      </c>
      <c r="L54" s="12">
        <f t="shared" ref="L54:L57" si="4">K54*G54</f>
        <v>0</v>
      </c>
      <c r="M54" s="32">
        <f t="shared" si="3"/>
        <v>0</v>
      </c>
      <c r="N54" s="58" t="s">
        <v>29</v>
      </c>
      <c r="O54" s="81"/>
      <c r="P54" s="43"/>
      <c r="Q54" s="43" t="s">
        <v>48</v>
      </c>
      <c r="R54" s="59" t="s">
        <v>49</v>
      </c>
      <c r="S54" s="60"/>
      <c r="T54" s="60">
        <v>5</v>
      </c>
      <c r="U54" s="60" t="s">
        <v>26</v>
      </c>
      <c r="V54" s="60"/>
      <c r="W54" s="60"/>
      <c r="X54" s="60">
        <v>30</v>
      </c>
      <c r="Y54" s="61">
        <v>600</v>
      </c>
    </row>
    <row r="55" spans="1:25" s="4" customFormat="1" ht="20.25" x14ac:dyDescent="0.25">
      <c r="A55" s="35">
        <v>46</v>
      </c>
      <c r="B55" s="36">
        <v>1111850</v>
      </c>
      <c r="C55" s="35" t="s">
        <v>27</v>
      </c>
      <c r="D55" s="36" t="s">
        <v>90</v>
      </c>
      <c r="E55" s="37"/>
      <c r="F55" s="38" t="s">
        <v>46</v>
      </c>
      <c r="G55" s="39">
        <v>1</v>
      </c>
      <c r="H55" s="40">
        <v>30</v>
      </c>
      <c r="I55" s="41">
        <f t="shared" si="0"/>
        <v>30</v>
      </c>
      <c r="J55" s="41">
        <f t="shared" si="1"/>
        <v>36.6</v>
      </c>
      <c r="K55" s="12">
        <v>0</v>
      </c>
      <c r="L55" s="12">
        <f t="shared" si="4"/>
        <v>0</v>
      </c>
      <c r="M55" s="32">
        <f t="shared" si="3"/>
        <v>0</v>
      </c>
      <c r="N55" s="58" t="s">
        <v>29</v>
      </c>
      <c r="O55" s="81"/>
      <c r="P55" s="43"/>
      <c r="Q55" s="43" t="s">
        <v>48</v>
      </c>
      <c r="R55" s="59" t="s">
        <v>49</v>
      </c>
      <c r="S55" s="60"/>
      <c r="T55" s="60">
        <v>1</v>
      </c>
      <c r="U55" s="60" t="s">
        <v>26</v>
      </c>
      <c r="V55" s="60"/>
      <c r="W55" s="60"/>
      <c r="X55" s="60">
        <v>30</v>
      </c>
      <c r="Y55" s="61">
        <v>30</v>
      </c>
    </row>
    <row r="56" spans="1:25" s="4" customFormat="1" ht="20.25" x14ac:dyDescent="0.25">
      <c r="A56" s="35">
        <v>47</v>
      </c>
      <c r="B56" s="36">
        <v>1128531</v>
      </c>
      <c r="C56" s="35" t="s">
        <v>27</v>
      </c>
      <c r="D56" s="36" t="s">
        <v>91</v>
      </c>
      <c r="E56" s="37"/>
      <c r="F56" s="38" t="s">
        <v>46</v>
      </c>
      <c r="G56" s="39">
        <v>4</v>
      </c>
      <c r="H56" s="40">
        <v>16</v>
      </c>
      <c r="I56" s="41">
        <f t="shared" si="0"/>
        <v>64</v>
      </c>
      <c r="J56" s="41">
        <f t="shared" si="1"/>
        <v>78.08</v>
      </c>
      <c r="K56" s="12">
        <v>0</v>
      </c>
      <c r="L56" s="12">
        <f t="shared" si="4"/>
        <v>0</v>
      </c>
      <c r="M56" s="32">
        <f t="shared" si="3"/>
        <v>0</v>
      </c>
      <c r="N56" s="58" t="s">
        <v>29</v>
      </c>
      <c r="O56" s="81"/>
      <c r="P56" s="43"/>
      <c r="Q56" s="43" t="s">
        <v>48</v>
      </c>
      <c r="R56" s="59" t="s">
        <v>49</v>
      </c>
      <c r="S56" s="60"/>
      <c r="T56" s="60">
        <v>2</v>
      </c>
      <c r="U56" s="60" t="s">
        <v>26</v>
      </c>
      <c r="V56" s="60"/>
      <c r="W56" s="60"/>
      <c r="X56" s="60">
        <v>30</v>
      </c>
      <c r="Y56" s="61">
        <v>240</v>
      </c>
    </row>
    <row r="57" spans="1:25" s="4" customFormat="1" ht="20.25" x14ac:dyDescent="0.25">
      <c r="A57" s="35">
        <v>48</v>
      </c>
      <c r="B57" s="36">
        <v>1096539</v>
      </c>
      <c r="C57" s="35" t="s">
        <v>27</v>
      </c>
      <c r="D57" s="36" t="s">
        <v>34</v>
      </c>
      <c r="E57" s="37"/>
      <c r="F57" s="38" t="s">
        <v>46</v>
      </c>
      <c r="G57" s="39">
        <v>17</v>
      </c>
      <c r="H57" s="40">
        <v>298</v>
      </c>
      <c r="I57" s="41">
        <f t="shared" si="0"/>
        <v>5066</v>
      </c>
      <c r="J57" s="41">
        <f t="shared" si="1"/>
        <v>6180.52</v>
      </c>
      <c r="K57" s="12">
        <v>0</v>
      </c>
      <c r="L57" s="12">
        <f t="shared" si="4"/>
        <v>0</v>
      </c>
      <c r="M57" s="32">
        <f t="shared" si="3"/>
        <v>0</v>
      </c>
      <c r="N57" s="58" t="s">
        <v>29</v>
      </c>
      <c r="O57" s="81"/>
      <c r="P57" s="43"/>
      <c r="Q57" s="43" t="s">
        <v>48</v>
      </c>
      <c r="R57" s="59" t="s">
        <v>49</v>
      </c>
      <c r="S57" s="60"/>
      <c r="T57" s="60">
        <v>23</v>
      </c>
      <c r="U57" s="60" t="s">
        <v>26</v>
      </c>
      <c r="V57" s="60"/>
      <c r="W57" s="60"/>
      <c r="X57" s="60">
        <v>30</v>
      </c>
      <c r="Y57" s="61">
        <v>11730</v>
      </c>
    </row>
    <row r="58" spans="1:25" s="62" customFormat="1" ht="37.5" x14ac:dyDescent="0.25">
      <c r="A58" s="35">
        <v>49</v>
      </c>
      <c r="B58" s="36" t="s">
        <v>139</v>
      </c>
      <c r="C58" s="35" t="s">
        <v>27</v>
      </c>
      <c r="D58" s="36" t="s">
        <v>43</v>
      </c>
      <c r="E58" s="37"/>
      <c r="F58" s="38" t="s">
        <v>46</v>
      </c>
      <c r="G58" s="39">
        <v>17</v>
      </c>
      <c r="H58" s="40">
        <v>298</v>
      </c>
      <c r="I58" s="41">
        <f t="shared" ref="I58:I108" si="5">H58*G58</f>
        <v>5066</v>
      </c>
      <c r="J58" s="41">
        <f t="shared" si="1"/>
        <v>6180.52</v>
      </c>
      <c r="K58" s="12">
        <v>0</v>
      </c>
      <c r="L58" s="12">
        <f t="shared" ref="L58:L108" si="6">K58*G58</f>
        <v>0</v>
      </c>
      <c r="M58" s="32">
        <f t="shared" si="3"/>
        <v>0</v>
      </c>
      <c r="N58" s="58" t="s">
        <v>29</v>
      </c>
      <c r="O58" s="81"/>
      <c r="P58" s="43"/>
      <c r="Q58" s="43"/>
      <c r="R58" s="59" t="s">
        <v>49</v>
      </c>
      <c r="S58" s="60"/>
      <c r="T58" s="60">
        <v>23</v>
      </c>
      <c r="U58" s="60"/>
      <c r="V58" s="60"/>
      <c r="W58" s="60"/>
      <c r="X58" s="60">
        <v>30</v>
      </c>
      <c r="Y58" s="61">
        <v>11730</v>
      </c>
    </row>
    <row r="59" spans="1:25" s="62" customFormat="1" ht="37.5" x14ac:dyDescent="0.25">
      <c r="A59" s="35">
        <v>50</v>
      </c>
      <c r="B59" s="36" t="s">
        <v>38</v>
      </c>
      <c r="C59" s="35" t="s">
        <v>27</v>
      </c>
      <c r="D59" s="36" t="s">
        <v>43</v>
      </c>
      <c r="E59" s="37"/>
      <c r="F59" s="38" t="s">
        <v>47</v>
      </c>
      <c r="G59" s="39">
        <v>17</v>
      </c>
      <c r="H59" s="40">
        <v>298</v>
      </c>
      <c r="I59" s="41">
        <f t="shared" si="5"/>
        <v>5066</v>
      </c>
      <c r="J59" s="41">
        <f t="shared" si="1"/>
        <v>6180.52</v>
      </c>
      <c r="K59" s="12">
        <v>0</v>
      </c>
      <c r="L59" s="12">
        <f t="shared" si="6"/>
        <v>0</v>
      </c>
      <c r="M59" s="32">
        <f t="shared" si="3"/>
        <v>0</v>
      </c>
      <c r="N59" s="58" t="s">
        <v>29</v>
      </c>
      <c r="O59" s="81"/>
      <c r="P59" s="43"/>
      <c r="Q59" s="43"/>
      <c r="R59" s="59" t="s">
        <v>49</v>
      </c>
      <c r="S59" s="60"/>
      <c r="T59" s="60">
        <v>23</v>
      </c>
      <c r="U59" s="60"/>
      <c r="V59" s="60"/>
      <c r="W59" s="60"/>
      <c r="X59" s="60">
        <v>30</v>
      </c>
      <c r="Y59" s="61">
        <v>11730</v>
      </c>
    </row>
    <row r="60" spans="1:25" s="62" customFormat="1" ht="37.5" x14ac:dyDescent="0.25">
      <c r="A60" s="35">
        <v>51</v>
      </c>
      <c r="B60" s="36" t="s">
        <v>140</v>
      </c>
      <c r="C60" s="35" t="s">
        <v>27</v>
      </c>
      <c r="D60" s="36" t="s">
        <v>92</v>
      </c>
      <c r="E60" s="37"/>
      <c r="F60" s="38" t="s">
        <v>46</v>
      </c>
      <c r="G60" s="39">
        <v>17</v>
      </c>
      <c r="H60" s="40">
        <v>298</v>
      </c>
      <c r="I60" s="41">
        <f t="shared" si="5"/>
        <v>5066</v>
      </c>
      <c r="J60" s="41">
        <f t="shared" si="1"/>
        <v>6180.52</v>
      </c>
      <c r="K60" s="12">
        <v>0</v>
      </c>
      <c r="L60" s="12">
        <f t="shared" si="6"/>
        <v>0</v>
      </c>
      <c r="M60" s="32">
        <f t="shared" si="3"/>
        <v>0</v>
      </c>
      <c r="N60" s="58" t="s">
        <v>29</v>
      </c>
      <c r="O60" s="81"/>
      <c r="P60" s="43"/>
      <c r="Q60" s="43"/>
      <c r="R60" s="59" t="s">
        <v>49</v>
      </c>
      <c r="S60" s="60"/>
      <c r="T60" s="60">
        <v>23</v>
      </c>
      <c r="U60" s="60"/>
      <c r="V60" s="60"/>
      <c r="W60" s="60"/>
      <c r="X60" s="60">
        <v>30</v>
      </c>
      <c r="Y60" s="61">
        <v>11730</v>
      </c>
    </row>
    <row r="61" spans="1:25" s="62" customFormat="1" ht="20.25" x14ac:dyDescent="0.25">
      <c r="A61" s="35">
        <v>52</v>
      </c>
      <c r="B61" s="36">
        <v>1128528</v>
      </c>
      <c r="C61" s="35" t="s">
        <v>27</v>
      </c>
      <c r="D61" s="36" t="s">
        <v>93</v>
      </c>
      <c r="E61" s="37"/>
      <c r="F61" s="38" t="s">
        <v>46</v>
      </c>
      <c r="G61" s="39">
        <v>1</v>
      </c>
      <c r="H61" s="40">
        <v>27</v>
      </c>
      <c r="I61" s="41">
        <f t="shared" si="5"/>
        <v>27</v>
      </c>
      <c r="J61" s="41">
        <f t="shared" si="1"/>
        <v>32.94</v>
      </c>
      <c r="K61" s="12">
        <v>0</v>
      </c>
      <c r="L61" s="12">
        <f t="shared" si="6"/>
        <v>0</v>
      </c>
      <c r="M61" s="32">
        <f t="shared" si="3"/>
        <v>0</v>
      </c>
      <c r="N61" s="58" t="s">
        <v>29</v>
      </c>
      <c r="O61" s="81"/>
      <c r="P61" s="43"/>
      <c r="Q61" s="43"/>
      <c r="R61" s="59" t="s">
        <v>49</v>
      </c>
      <c r="S61" s="60"/>
      <c r="T61" s="60">
        <v>6</v>
      </c>
      <c r="U61" s="60"/>
      <c r="V61" s="60"/>
      <c r="W61" s="60"/>
      <c r="X61" s="60">
        <v>30</v>
      </c>
      <c r="Y61" s="61">
        <v>180</v>
      </c>
    </row>
    <row r="62" spans="1:25" s="62" customFormat="1" ht="20.25" x14ac:dyDescent="0.25">
      <c r="A62" s="35">
        <v>53</v>
      </c>
      <c r="B62" s="36">
        <v>1121951</v>
      </c>
      <c r="C62" s="35" t="s">
        <v>27</v>
      </c>
      <c r="D62" s="36" t="s">
        <v>94</v>
      </c>
      <c r="E62" s="37"/>
      <c r="F62" s="38" t="s">
        <v>46</v>
      </c>
      <c r="G62" s="39">
        <v>2</v>
      </c>
      <c r="H62" s="40">
        <v>19</v>
      </c>
      <c r="I62" s="41">
        <f t="shared" si="5"/>
        <v>38</v>
      </c>
      <c r="J62" s="41">
        <f t="shared" si="1"/>
        <v>46.36</v>
      </c>
      <c r="K62" s="12">
        <v>0</v>
      </c>
      <c r="L62" s="12">
        <f t="shared" si="6"/>
        <v>0</v>
      </c>
      <c r="M62" s="32">
        <f t="shared" si="3"/>
        <v>0</v>
      </c>
      <c r="N62" s="58" t="s">
        <v>29</v>
      </c>
      <c r="O62" s="81"/>
      <c r="P62" s="43"/>
      <c r="Q62" s="43"/>
      <c r="R62" s="59" t="s">
        <v>49</v>
      </c>
      <c r="S62" s="60"/>
      <c r="T62" s="60">
        <v>1.46</v>
      </c>
      <c r="U62" s="60"/>
      <c r="V62" s="60"/>
      <c r="W62" s="60"/>
      <c r="X62" s="60">
        <v>30</v>
      </c>
      <c r="Y62" s="61">
        <v>87.6</v>
      </c>
    </row>
    <row r="63" spans="1:25" s="62" customFormat="1" ht="20.25" x14ac:dyDescent="0.25">
      <c r="A63" s="35">
        <v>54</v>
      </c>
      <c r="B63" s="36">
        <v>1128276</v>
      </c>
      <c r="C63" s="35" t="s">
        <v>27</v>
      </c>
      <c r="D63" s="36" t="s">
        <v>95</v>
      </c>
      <c r="E63" s="37"/>
      <c r="F63" s="38" t="s">
        <v>46</v>
      </c>
      <c r="G63" s="39">
        <v>2</v>
      </c>
      <c r="H63" s="40">
        <v>45</v>
      </c>
      <c r="I63" s="41">
        <f t="shared" si="5"/>
        <v>90</v>
      </c>
      <c r="J63" s="41">
        <f t="shared" si="1"/>
        <v>109.8</v>
      </c>
      <c r="K63" s="12">
        <v>0</v>
      </c>
      <c r="L63" s="12">
        <f t="shared" si="6"/>
        <v>0</v>
      </c>
      <c r="M63" s="32">
        <f t="shared" si="3"/>
        <v>0</v>
      </c>
      <c r="N63" s="58" t="s">
        <v>29</v>
      </c>
      <c r="O63" s="81"/>
      <c r="P63" s="43"/>
      <c r="Q63" s="43"/>
      <c r="R63" s="59" t="s">
        <v>49</v>
      </c>
      <c r="S63" s="60"/>
      <c r="T63" s="60">
        <v>3.5</v>
      </c>
      <c r="U63" s="60"/>
      <c r="V63" s="60"/>
      <c r="W63" s="60"/>
      <c r="X63" s="60">
        <v>30</v>
      </c>
      <c r="Y63" s="61">
        <v>210</v>
      </c>
    </row>
    <row r="64" spans="1:25" s="62" customFormat="1" ht="20.25" x14ac:dyDescent="0.25">
      <c r="A64" s="35">
        <v>55</v>
      </c>
      <c r="B64" s="36">
        <v>1128276</v>
      </c>
      <c r="C64" s="35" t="s">
        <v>27</v>
      </c>
      <c r="D64" s="36" t="s">
        <v>95</v>
      </c>
      <c r="E64" s="37"/>
      <c r="F64" s="38" t="s">
        <v>46</v>
      </c>
      <c r="G64" s="39">
        <v>2</v>
      </c>
      <c r="H64" s="40">
        <v>45</v>
      </c>
      <c r="I64" s="41">
        <f t="shared" si="5"/>
        <v>90</v>
      </c>
      <c r="J64" s="41">
        <f t="shared" si="1"/>
        <v>109.8</v>
      </c>
      <c r="K64" s="12">
        <v>0</v>
      </c>
      <c r="L64" s="12">
        <f t="shared" si="6"/>
        <v>0</v>
      </c>
      <c r="M64" s="32">
        <f t="shared" si="3"/>
        <v>0</v>
      </c>
      <c r="N64" s="58" t="s">
        <v>29</v>
      </c>
      <c r="O64" s="81"/>
      <c r="P64" s="43"/>
      <c r="Q64" s="43"/>
      <c r="R64" s="59" t="s">
        <v>49</v>
      </c>
      <c r="S64" s="60"/>
      <c r="T64" s="60">
        <v>3.5</v>
      </c>
      <c r="U64" s="60"/>
      <c r="V64" s="60"/>
      <c r="W64" s="60"/>
      <c r="X64" s="60">
        <v>30</v>
      </c>
      <c r="Y64" s="61">
        <v>210</v>
      </c>
    </row>
    <row r="65" spans="1:25" s="62" customFormat="1" ht="20.25" x14ac:dyDescent="0.25">
      <c r="A65" s="35">
        <v>56</v>
      </c>
      <c r="B65" s="36">
        <v>1128276</v>
      </c>
      <c r="C65" s="35" t="s">
        <v>27</v>
      </c>
      <c r="D65" s="36" t="s">
        <v>95</v>
      </c>
      <c r="E65" s="37"/>
      <c r="F65" s="38" t="s">
        <v>46</v>
      </c>
      <c r="G65" s="39">
        <v>2</v>
      </c>
      <c r="H65" s="40">
        <v>45</v>
      </c>
      <c r="I65" s="41">
        <f t="shared" si="5"/>
        <v>90</v>
      </c>
      <c r="J65" s="41">
        <f t="shared" si="1"/>
        <v>109.8</v>
      </c>
      <c r="K65" s="12">
        <v>0</v>
      </c>
      <c r="L65" s="12">
        <f t="shared" si="6"/>
        <v>0</v>
      </c>
      <c r="M65" s="32">
        <f t="shared" si="3"/>
        <v>0</v>
      </c>
      <c r="N65" s="58" t="s">
        <v>29</v>
      </c>
      <c r="O65" s="81"/>
      <c r="P65" s="43"/>
      <c r="Q65" s="43"/>
      <c r="R65" s="59" t="s">
        <v>49</v>
      </c>
      <c r="S65" s="60"/>
      <c r="T65" s="60">
        <v>3.5</v>
      </c>
      <c r="U65" s="60"/>
      <c r="V65" s="60"/>
      <c r="W65" s="60"/>
      <c r="X65" s="60">
        <v>30</v>
      </c>
      <c r="Y65" s="61">
        <v>210</v>
      </c>
    </row>
    <row r="66" spans="1:25" s="62" customFormat="1" ht="20.25" x14ac:dyDescent="0.25">
      <c r="A66" s="35">
        <v>57</v>
      </c>
      <c r="B66" s="36">
        <v>1128532</v>
      </c>
      <c r="C66" s="35" t="s">
        <v>27</v>
      </c>
      <c r="D66" s="36" t="s">
        <v>96</v>
      </c>
      <c r="E66" s="37"/>
      <c r="F66" s="38" t="s">
        <v>46</v>
      </c>
      <c r="G66" s="39">
        <v>2</v>
      </c>
      <c r="H66" s="40">
        <v>22</v>
      </c>
      <c r="I66" s="41">
        <f t="shared" si="5"/>
        <v>44</v>
      </c>
      <c r="J66" s="41">
        <f t="shared" si="1"/>
        <v>53.68</v>
      </c>
      <c r="K66" s="12">
        <v>0</v>
      </c>
      <c r="L66" s="12">
        <f t="shared" si="6"/>
        <v>0</v>
      </c>
      <c r="M66" s="32">
        <f t="shared" si="3"/>
        <v>0</v>
      </c>
      <c r="N66" s="58" t="s">
        <v>29</v>
      </c>
      <c r="O66" s="81"/>
      <c r="P66" s="43"/>
      <c r="Q66" s="43"/>
      <c r="R66" s="59" t="s">
        <v>49</v>
      </c>
      <c r="S66" s="60"/>
      <c r="T66" s="60">
        <v>2</v>
      </c>
      <c r="U66" s="60"/>
      <c r="V66" s="60"/>
      <c r="W66" s="60"/>
      <c r="X66" s="60">
        <v>30</v>
      </c>
      <c r="Y66" s="61">
        <v>120</v>
      </c>
    </row>
    <row r="67" spans="1:25" s="62" customFormat="1" ht="20.25" x14ac:dyDescent="0.25">
      <c r="A67" s="35">
        <v>58</v>
      </c>
      <c r="B67" s="36">
        <v>1128526</v>
      </c>
      <c r="C67" s="35" t="s">
        <v>27</v>
      </c>
      <c r="D67" s="36" t="s">
        <v>97</v>
      </c>
      <c r="E67" s="37"/>
      <c r="F67" s="38" t="s">
        <v>46</v>
      </c>
      <c r="G67" s="39">
        <v>3</v>
      </c>
      <c r="H67" s="40">
        <v>78</v>
      </c>
      <c r="I67" s="41">
        <f t="shared" si="5"/>
        <v>234</v>
      </c>
      <c r="J67" s="41">
        <f t="shared" si="1"/>
        <v>285.48</v>
      </c>
      <c r="K67" s="12">
        <v>0</v>
      </c>
      <c r="L67" s="12">
        <f t="shared" si="6"/>
        <v>0</v>
      </c>
      <c r="M67" s="32">
        <f t="shared" si="3"/>
        <v>0</v>
      </c>
      <c r="N67" s="58" t="s">
        <v>29</v>
      </c>
      <c r="O67" s="81"/>
      <c r="P67" s="43"/>
      <c r="Q67" s="43"/>
      <c r="R67" s="59" t="s">
        <v>49</v>
      </c>
      <c r="S67" s="60"/>
      <c r="T67" s="60">
        <v>3</v>
      </c>
      <c r="U67" s="60"/>
      <c r="V67" s="60"/>
      <c r="W67" s="60"/>
      <c r="X67" s="60">
        <v>30</v>
      </c>
      <c r="Y67" s="61">
        <v>270</v>
      </c>
    </row>
    <row r="68" spans="1:25" s="62" customFormat="1" ht="20.25" x14ac:dyDescent="0.25">
      <c r="A68" s="35">
        <v>59</v>
      </c>
      <c r="B68" s="36">
        <v>1128627</v>
      </c>
      <c r="C68" s="35" t="s">
        <v>27</v>
      </c>
      <c r="D68" s="36" t="s">
        <v>98</v>
      </c>
      <c r="E68" s="37"/>
      <c r="F68" s="38" t="s">
        <v>26</v>
      </c>
      <c r="G68" s="39">
        <v>0.49</v>
      </c>
      <c r="H68" s="40">
        <v>43433</v>
      </c>
      <c r="I68" s="41">
        <f t="shared" si="5"/>
        <v>21282.17</v>
      </c>
      <c r="J68" s="41">
        <f t="shared" si="1"/>
        <v>25964.2474</v>
      </c>
      <c r="K68" s="12">
        <v>0</v>
      </c>
      <c r="L68" s="12">
        <f t="shared" si="6"/>
        <v>0</v>
      </c>
      <c r="M68" s="32">
        <f t="shared" si="3"/>
        <v>0</v>
      </c>
      <c r="N68" s="58" t="s">
        <v>29</v>
      </c>
      <c r="O68" s="81"/>
      <c r="P68" s="43"/>
      <c r="Q68" s="43"/>
      <c r="R68" s="59" t="s">
        <v>50</v>
      </c>
      <c r="S68" s="60"/>
      <c r="T68" s="60"/>
      <c r="U68" s="60"/>
      <c r="V68" s="60"/>
      <c r="W68" s="60">
        <v>0.9</v>
      </c>
      <c r="X68" s="60">
        <v>200000</v>
      </c>
      <c r="Y68" s="61">
        <v>88200</v>
      </c>
    </row>
    <row r="69" spans="1:25" s="62" customFormat="1" ht="37.5" x14ac:dyDescent="0.25">
      <c r="A69" s="35">
        <v>60</v>
      </c>
      <c r="B69" s="36" t="s">
        <v>141</v>
      </c>
      <c r="C69" s="35" t="s">
        <v>27</v>
      </c>
      <c r="D69" s="36" t="s">
        <v>99</v>
      </c>
      <c r="E69" s="37"/>
      <c r="F69" s="38" t="s">
        <v>35</v>
      </c>
      <c r="G69" s="39">
        <v>0.26200000000000001</v>
      </c>
      <c r="H69" s="40">
        <v>35196</v>
      </c>
      <c r="I69" s="41">
        <f t="shared" si="5"/>
        <v>9221.3520000000008</v>
      </c>
      <c r="J69" s="41">
        <f t="shared" si="1"/>
        <v>11250.049440000001</v>
      </c>
      <c r="K69" s="12">
        <v>0</v>
      </c>
      <c r="L69" s="12">
        <f t="shared" si="6"/>
        <v>0</v>
      </c>
      <c r="M69" s="32">
        <f t="shared" si="3"/>
        <v>0</v>
      </c>
      <c r="N69" s="58" t="s">
        <v>29</v>
      </c>
      <c r="O69" s="81"/>
      <c r="P69" s="43"/>
      <c r="Q69" s="43"/>
      <c r="R69" s="59" t="s">
        <v>50</v>
      </c>
      <c r="S69" s="60"/>
      <c r="T69" s="60"/>
      <c r="U69" s="60"/>
      <c r="V69" s="60"/>
      <c r="W69" s="60">
        <v>0.6</v>
      </c>
      <c r="X69" s="60">
        <v>200000</v>
      </c>
      <c r="Y69" s="61">
        <v>31440</v>
      </c>
    </row>
    <row r="70" spans="1:25" s="62" customFormat="1" ht="37.5" x14ac:dyDescent="0.25">
      <c r="A70" s="35">
        <v>61</v>
      </c>
      <c r="B70" s="36" t="s">
        <v>142</v>
      </c>
      <c r="C70" s="35" t="s">
        <v>27</v>
      </c>
      <c r="D70" s="36" t="s">
        <v>100</v>
      </c>
      <c r="E70" s="37"/>
      <c r="F70" s="38" t="s">
        <v>35</v>
      </c>
      <c r="G70" s="39">
        <v>0.14599999999999999</v>
      </c>
      <c r="H70" s="40">
        <v>31077</v>
      </c>
      <c r="I70" s="41">
        <f t="shared" si="5"/>
        <v>4537.2419999999993</v>
      </c>
      <c r="J70" s="41">
        <f t="shared" si="1"/>
        <v>5535.4352399999998</v>
      </c>
      <c r="K70" s="12">
        <v>0</v>
      </c>
      <c r="L70" s="12">
        <f t="shared" si="6"/>
        <v>0</v>
      </c>
      <c r="M70" s="32">
        <f t="shared" si="3"/>
        <v>0</v>
      </c>
      <c r="N70" s="58" t="s">
        <v>29</v>
      </c>
      <c r="O70" s="81"/>
      <c r="P70" s="43"/>
      <c r="Q70" s="43"/>
      <c r="R70" s="59" t="s">
        <v>50</v>
      </c>
      <c r="S70" s="60"/>
      <c r="T70" s="60"/>
      <c r="U70" s="60"/>
      <c r="V70" s="60"/>
      <c r="W70" s="60">
        <v>0.6</v>
      </c>
      <c r="X70" s="60">
        <v>200000</v>
      </c>
      <c r="Y70" s="61">
        <v>17520</v>
      </c>
    </row>
    <row r="71" spans="1:25" s="62" customFormat="1" ht="37.5" x14ac:dyDescent="0.25">
      <c r="A71" s="35">
        <v>62</v>
      </c>
      <c r="B71" s="36" t="s">
        <v>143</v>
      </c>
      <c r="C71" s="35" t="s">
        <v>27</v>
      </c>
      <c r="D71" s="36" t="s">
        <v>101</v>
      </c>
      <c r="E71" s="37"/>
      <c r="F71" s="38" t="s">
        <v>47</v>
      </c>
      <c r="G71" s="39">
        <v>4</v>
      </c>
      <c r="H71" s="40">
        <v>469</v>
      </c>
      <c r="I71" s="41">
        <f t="shared" si="5"/>
        <v>1876</v>
      </c>
      <c r="J71" s="41">
        <f t="shared" si="1"/>
        <v>2288.7199999999998</v>
      </c>
      <c r="K71" s="12">
        <v>0</v>
      </c>
      <c r="L71" s="12">
        <f t="shared" si="6"/>
        <v>0</v>
      </c>
      <c r="M71" s="32">
        <f t="shared" si="3"/>
        <v>0</v>
      </c>
      <c r="N71" s="58" t="s">
        <v>29</v>
      </c>
      <c r="O71" s="81"/>
      <c r="P71" s="43"/>
      <c r="Q71" s="43"/>
      <c r="R71" s="59" t="s">
        <v>51</v>
      </c>
      <c r="S71" s="60"/>
      <c r="T71" s="60"/>
      <c r="U71" s="60"/>
      <c r="V71" s="60"/>
      <c r="W71" s="60"/>
      <c r="X71" s="60"/>
      <c r="Y71" s="61"/>
    </row>
    <row r="72" spans="1:25" s="62" customFormat="1" ht="37.5" x14ac:dyDescent="0.25">
      <c r="A72" s="35">
        <v>63</v>
      </c>
      <c r="B72" s="36" t="s">
        <v>144</v>
      </c>
      <c r="C72" s="35" t="s">
        <v>27</v>
      </c>
      <c r="D72" s="36" t="s">
        <v>102</v>
      </c>
      <c r="E72" s="37"/>
      <c r="F72" s="38" t="s">
        <v>47</v>
      </c>
      <c r="G72" s="39">
        <v>1</v>
      </c>
      <c r="H72" s="40">
        <v>5310</v>
      </c>
      <c r="I72" s="41">
        <f t="shared" si="5"/>
        <v>5310</v>
      </c>
      <c r="J72" s="41">
        <f t="shared" si="1"/>
        <v>6478.2</v>
      </c>
      <c r="K72" s="12">
        <v>0</v>
      </c>
      <c r="L72" s="12">
        <f t="shared" si="6"/>
        <v>0</v>
      </c>
      <c r="M72" s="32">
        <f t="shared" si="3"/>
        <v>0</v>
      </c>
      <c r="N72" s="58" t="s">
        <v>29</v>
      </c>
      <c r="O72" s="81"/>
      <c r="P72" s="43"/>
      <c r="Q72" s="43"/>
      <c r="R72" s="59" t="s">
        <v>51</v>
      </c>
      <c r="S72" s="60"/>
      <c r="T72" s="60"/>
      <c r="U72" s="60"/>
      <c r="V72" s="60"/>
      <c r="W72" s="60"/>
      <c r="X72" s="60"/>
      <c r="Y72" s="61"/>
    </row>
    <row r="73" spans="1:25" s="62" customFormat="1" ht="37.5" x14ac:dyDescent="0.25">
      <c r="A73" s="35">
        <v>64</v>
      </c>
      <c r="B73" s="36" t="s">
        <v>145</v>
      </c>
      <c r="C73" s="35" t="s">
        <v>27</v>
      </c>
      <c r="D73" s="36" t="s">
        <v>103</v>
      </c>
      <c r="E73" s="37"/>
      <c r="F73" s="38" t="s">
        <v>47</v>
      </c>
      <c r="G73" s="39">
        <v>4</v>
      </c>
      <c r="H73" s="40">
        <v>469</v>
      </c>
      <c r="I73" s="41">
        <f t="shared" si="5"/>
        <v>1876</v>
      </c>
      <c r="J73" s="41">
        <f t="shared" si="1"/>
        <v>2288.7199999999998</v>
      </c>
      <c r="K73" s="12">
        <v>0</v>
      </c>
      <c r="L73" s="12">
        <f t="shared" si="6"/>
        <v>0</v>
      </c>
      <c r="M73" s="32">
        <f t="shared" si="3"/>
        <v>0</v>
      </c>
      <c r="N73" s="58" t="s">
        <v>29</v>
      </c>
      <c r="O73" s="81"/>
      <c r="P73" s="43"/>
      <c r="Q73" s="43"/>
      <c r="R73" s="59" t="s">
        <v>51</v>
      </c>
      <c r="S73" s="60"/>
      <c r="T73" s="60"/>
      <c r="U73" s="60"/>
      <c r="V73" s="60"/>
      <c r="W73" s="60"/>
      <c r="X73" s="60"/>
      <c r="Y73" s="61"/>
    </row>
    <row r="74" spans="1:25" s="62" customFormat="1" ht="37.5" x14ac:dyDescent="0.25">
      <c r="A74" s="35">
        <v>65</v>
      </c>
      <c r="B74" s="36" t="s">
        <v>146</v>
      </c>
      <c r="C74" s="35" t="s">
        <v>27</v>
      </c>
      <c r="D74" s="36" t="s">
        <v>104</v>
      </c>
      <c r="E74" s="37"/>
      <c r="F74" s="38" t="s">
        <v>47</v>
      </c>
      <c r="G74" s="39">
        <v>16</v>
      </c>
      <c r="H74" s="40">
        <v>31</v>
      </c>
      <c r="I74" s="41">
        <f t="shared" si="5"/>
        <v>496</v>
      </c>
      <c r="J74" s="41">
        <f t="shared" si="1"/>
        <v>605.12</v>
      </c>
      <c r="K74" s="12">
        <v>0</v>
      </c>
      <c r="L74" s="12">
        <f t="shared" si="6"/>
        <v>0</v>
      </c>
      <c r="M74" s="32">
        <f t="shared" si="3"/>
        <v>0</v>
      </c>
      <c r="N74" s="58" t="s">
        <v>29</v>
      </c>
      <c r="O74" s="81"/>
      <c r="P74" s="43"/>
      <c r="Q74" s="43"/>
      <c r="R74" s="59" t="s">
        <v>51</v>
      </c>
      <c r="S74" s="60"/>
      <c r="T74" s="60"/>
      <c r="U74" s="60"/>
      <c r="V74" s="60"/>
      <c r="W74" s="60"/>
      <c r="X74" s="60"/>
      <c r="Y74" s="61"/>
    </row>
    <row r="75" spans="1:25" s="62" customFormat="1" ht="20.25" x14ac:dyDescent="0.25">
      <c r="A75" s="35">
        <v>66</v>
      </c>
      <c r="B75" s="36">
        <v>1117758</v>
      </c>
      <c r="C75" s="35" t="s">
        <v>27</v>
      </c>
      <c r="D75" s="36" t="s">
        <v>105</v>
      </c>
      <c r="E75" s="37"/>
      <c r="F75" s="38" t="s">
        <v>26</v>
      </c>
      <c r="G75" s="39">
        <v>1.4999999999999999E-2</v>
      </c>
      <c r="H75" s="40">
        <v>153045</v>
      </c>
      <c r="I75" s="41">
        <f t="shared" si="5"/>
        <v>2295.6749999999997</v>
      </c>
      <c r="J75" s="41">
        <f t="shared" ref="J75:J108" si="7">H75*1.22*G75</f>
        <v>2800.7234999999996</v>
      </c>
      <c r="K75" s="12">
        <v>0</v>
      </c>
      <c r="L75" s="12">
        <f t="shared" si="6"/>
        <v>0</v>
      </c>
      <c r="M75" s="32">
        <f t="shared" ref="M75:M108" si="8">K75*G75*1.22</f>
        <v>0</v>
      </c>
      <c r="N75" s="58" t="s">
        <v>29</v>
      </c>
      <c r="O75" s="81"/>
      <c r="P75" s="43"/>
      <c r="Q75" s="43"/>
      <c r="R75" s="59" t="s">
        <v>52</v>
      </c>
      <c r="S75" s="60"/>
      <c r="T75" s="60"/>
      <c r="U75" s="60"/>
      <c r="V75" s="60"/>
      <c r="W75" s="60">
        <v>0.4</v>
      </c>
      <c r="X75" s="60">
        <v>500000</v>
      </c>
      <c r="Y75" s="61">
        <v>3000</v>
      </c>
    </row>
    <row r="76" spans="1:25" s="62" customFormat="1" ht="37.5" x14ac:dyDescent="0.25">
      <c r="A76" s="35">
        <v>67</v>
      </c>
      <c r="B76" s="36" t="s">
        <v>147</v>
      </c>
      <c r="C76" s="35" t="s">
        <v>27</v>
      </c>
      <c r="D76" s="36" t="s">
        <v>106</v>
      </c>
      <c r="E76" s="37"/>
      <c r="F76" s="38" t="s">
        <v>35</v>
      </c>
      <c r="G76" s="39">
        <v>7.5999999999999998E-2</v>
      </c>
      <c r="H76" s="40">
        <v>35499</v>
      </c>
      <c r="I76" s="41">
        <f t="shared" si="5"/>
        <v>2697.924</v>
      </c>
      <c r="J76" s="41">
        <f t="shared" si="7"/>
        <v>3291.4672799999998</v>
      </c>
      <c r="K76" s="12">
        <v>0</v>
      </c>
      <c r="L76" s="12">
        <f t="shared" si="6"/>
        <v>0</v>
      </c>
      <c r="M76" s="32">
        <f t="shared" si="8"/>
        <v>0</v>
      </c>
      <c r="N76" s="58" t="s">
        <v>29</v>
      </c>
      <c r="O76" s="81"/>
      <c r="P76" s="43"/>
      <c r="Q76" s="43"/>
      <c r="R76" s="59" t="s">
        <v>52</v>
      </c>
      <c r="S76" s="60"/>
      <c r="T76" s="60"/>
      <c r="U76" s="60"/>
      <c r="V76" s="60"/>
      <c r="W76" s="60">
        <v>0.1</v>
      </c>
      <c r="X76" s="60">
        <v>500000</v>
      </c>
      <c r="Y76" s="61">
        <v>3800</v>
      </c>
    </row>
    <row r="77" spans="1:25" s="62" customFormat="1" ht="20.25" x14ac:dyDescent="0.25">
      <c r="A77" s="35">
        <v>68</v>
      </c>
      <c r="B77" s="36" t="s">
        <v>148</v>
      </c>
      <c r="C77" s="35" t="s">
        <v>27</v>
      </c>
      <c r="D77" s="36" t="s">
        <v>107</v>
      </c>
      <c r="E77" s="37"/>
      <c r="F77" s="38" t="s">
        <v>35</v>
      </c>
      <c r="G77" s="39">
        <v>0.28799999999999998</v>
      </c>
      <c r="H77" s="40">
        <v>169837</v>
      </c>
      <c r="I77" s="41">
        <f t="shared" si="5"/>
        <v>48913.055999999997</v>
      </c>
      <c r="J77" s="41">
        <f t="shared" si="7"/>
        <v>59673.928319999992</v>
      </c>
      <c r="K77" s="12">
        <v>0</v>
      </c>
      <c r="L77" s="12">
        <f t="shared" si="6"/>
        <v>0</v>
      </c>
      <c r="M77" s="32">
        <f t="shared" si="8"/>
        <v>0</v>
      </c>
      <c r="N77" s="58" t="s">
        <v>29</v>
      </c>
      <c r="O77" s="81"/>
      <c r="P77" s="43"/>
      <c r="Q77" s="43"/>
      <c r="R77" s="59" t="s">
        <v>52</v>
      </c>
      <c r="S77" s="60"/>
      <c r="T77" s="60"/>
      <c r="U77" s="60"/>
      <c r="V77" s="60"/>
      <c r="W77" s="60">
        <v>0.45</v>
      </c>
      <c r="X77" s="60">
        <v>500000</v>
      </c>
      <c r="Y77" s="61">
        <v>64799.999999999993</v>
      </c>
    </row>
    <row r="78" spans="1:25" s="62" customFormat="1" ht="37.5" x14ac:dyDescent="0.25">
      <c r="A78" s="35">
        <v>69</v>
      </c>
      <c r="B78" s="36" t="s">
        <v>149</v>
      </c>
      <c r="C78" s="35" t="s">
        <v>27</v>
      </c>
      <c r="D78" s="36" t="s">
        <v>108</v>
      </c>
      <c r="E78" s="37"/>
      <c r="F78" s="38" t="s">
        <v>35</v>
      </c>
      <c r="G78" s="39">
        <v>0.32200000000000001</v>
      </c>
      <c r="H78" s="40">
        <v>237007</v>
      </c>
      <c r="I78" s="41">
        <f t="shared" si="5"/>
        <v>76316.254000000001</v>
      </c>
      <c r="J78" s="41">
        <f t="shared" si="7"/>
        <v>93105.82987999999</v>
      </c>
      <c r="K78" s="12">
        <v>0</v>
      </c>
      <c r="L78" s="12">
        <f t="shared" si="6"/>
        <v>0</v>
      </c>
      <c r="M78" s="32">
        <f t="shared" si="8"/>
        <v>0</v>
      </c>
      <c r="N78" s="58" t="s">
        <v>29</v>
      </c>
      <c r="O78" s="81"/>
      <c r="P78" s="43"/>
      <c r="Q78" s="43"/>
      <c r="R78" s="59" t="s">
        <v>52</v>
      </c>
      <c r="S78" s="60"/>
      <c r="T78" s="60"/>
      <c r="U78" s="60"/>
      <c r="V78" s="60"/>
      <c r="W78" s="60">
        <v>0.8</v>
      </c>
      <c r="X78" s="60">
        <v>600000</v>
      </c>
      <c r="Y78" s="61">
        <v>154560</v>
      </c>
    </row>
    <row r="79" spans="1:25" s="62" customFormat="1" ht="37.5" x14ac:dyDescent="0.25">
      <c r="A79" s="35">
        <v>70</v>
      </c>
      <c r="B79" s="36" t="s">
        <v>150</v>
      </c>
      <c r="C79" s="35" t="s">
        <v>27</v>
      </c>
      <c r="D79" s="36" t="s">
        <v>109</v>
      </c>
      <c r="E79" s="37"/>
      <c r="F79" s="38" t="s">
        <v>22</v>
      </c>
      <c r="G79" s="39">
        <v>19</v>
      </c>
      <c r="H79" s="40">
        <v>65</v>
      </c>
      <c r="I79" s="41">
        <f t="shared" si="5"/>
        <v>1235</v>
      </c>
      <c r="J79" s="41">
        <f t="shared" si="7"/>
        <v>1506.7</v>
      </c>
      <c r="K79" s="12">
        <v>0</v>
      </c>
      <c r="L79" s="12">
        <f t="shared" si="6"/>
        <v>0</v>
      </c>
      <c r="M79" s="32">
        <f t="shared" si="8"/>
        <v>0</v>
      </c>
      <c r="N79" s="58" t="s">
        <v>29</v>
      </c>
      <c r="O79" s="81"/>
      <c r="P79" s="43"/>
      <c r="Q79" s="43"/>
      <c r="R79" s="59" t="s">
        <v>52</v>
      </c>
      <c r="S79" s="60"/>
      <c r="T79" s="60"/>
      <c r="U79" s="60"/>
      <c r="V79" s="60">
        <v>0.21408000000000002</v>
      </c>
      <c r="W79" s="60"/>
      <c r="X79" s="60">
        <v>400</v>
      </c>
      <c r="Y79" s="61">
        <v>1627.008</v>
      </c>
    </row>
    <row r="80" spans="1:25" s="62" customFormat="1" ht="37.5" x14ac:dyDescent="0.25">
      <c r="A80" s="35">
        <v>71</v>
      </c>
      <c r="B80" s="36" t="s">
        <v>151</v>
      </c>
      <c r="C80" s="35" t="s">
        <v>27</v>
      </c>
      <c r="D80" s="36" t="s">
        <v>110</v>
      </c>
      <c r="E80" s="37"/>
      <c r="F80" s="38" t="s">
        <v>35</v>
      </c>
      <c r="G80" s="39">
        <v>0.17299999999999999</v>
      </c>
      <c r="H80" s="40">
        <v>35499</v>
      </c>
      <c r="I80" s="41">
        <f t="shared" si="5"/>
        <v>6141.3269999999993</v>
      </c>
      <c r="J80" s="41">
        <f t="shared" si="7"/>
        <v>7492.4189399999996</v>
      </c>
      <c r="K80" s="12">
        <v>0</v>
      </c>
      <c r="L80" s="12">
        <f t="shared" si="6"/>
        <v>0</v>
      </c>
      <c r="M80" s="32">
        <f t="shared" si="8"/>
        <v>0</v>
      </c>
      <c r="N80" s="58" t="s">
        <v>29</v>
      </c>
      <c r="O80" s="81"/>
      <c r="P80" s="43"/>
      <c r="Q80" s="43"/>
      <c r="R80" s="59" t="s">
        <v>52</v>
      </c>
      <c r="S80" s="60"/>
      <c r="T80" s="60"/>
      <c r="U80" s="60"/>
      <c r="V80" s="60"/>
      <c r="W80" s="60">
        <v>0.38</v>
      </c>
      <c r="X80" s="60">
        <v>700000</v>
      </c>
      <c r="Y80" s="61">
        <v>46018</v>
      </c>
    </row>
    <row r="81" spans="1:25" s="62" customFormat="1" ht="37.5" x14ac:dyDescent="0.25">
      <c r="A81" s="35">
        <v>72</v>
      </c>
      <c r="B81" s="36" t="s">
        <v>152</v>
      </c>
      <c r="C81" s="35" t="s">
        <v>27</v>
      </c>
      <c r="D81" s="36" t="s">
        <v>111</v>
      </c>
      <c r="E81" s="37"/>
      <c r="F81" s="38" t="s">
        <v>35</v>
      </c>
      <c r="G81" s="39">
        <v>0.01</v>
      </c>
      <c r="H81" s="40">
        <v>136253</v>
      </c>
      <c r="I81" s="41">
        <f t="shared" si="5"/>
        <v>1362.53</v>
      </c>
      <c r="J81" s="41">
        <f t="shared" si="7"/>
        <v>1662.2866000000001</v>
      </c>
      <c r="K81" s="12">
        <v>0</v>
      </c>
      <c r="L81" s="12">
        <f t="shared" si="6"/>
        <v>0</v>
      </c>
      <c r="M81" s="32">
        <f t="shared" si="8"/>
        <v>0</v>
      </c>
      <c r="N81" s="58" t="s">
        <v>29</v>
      </c>
      <c r="O81" s="81"/>
      <c r="P81" s="43"/>
      <c r="Q81" s="43"/>
      <c r="R81" s="59" t="s">
        <v>52</v>
      </c>
      <c r="S81" s="60"/>
      <c r="T81" s="60"/>
      <c r="U81" s="60"/>
      <c r="V81" s="60"/>
      <c r="W81" s="60">
        <v>0.4</v>
      </c>
      <c r="X81" s="60">
        <v>500000</v>
      </c>
      <c r="Y81" s="61">
        <v>2000</v>
      </c>
    </row>
    <row r="82" spans="1:25" s="62" customFormat="1" ht="37.5" x14ac:dyDescent="0.25">
      <c r="A82" s="35">
        <v>73</v>
      </c>
      <c r="B82" s="36" t="s">
        <v>153</v>
      </c>
      <c r="C82" s="35" t="s">
        <v>27</v>
      </c>
      <c r="D82" s="36" t="s">
        <v>112</v>
      </c>
      <c r="E82" s="37"/>
      <c r="F82" s="38" t="s">
        <v>35</v>
      </c>
      <c r="G82" s="39">
        <v>0.23200000000000001</v>
      </c>
      <c r="H82" s="40">
        <v>186629</v>
      </c>
      <c r="I82" s="41">
        <f t="shared" si="5"/>
        <v>43297.928</v>
      </c>
      <c r="J82" s="41">
        <f t="shared" si="7"/>
        <v>52823.472160000005</v>
      </c>
      <c r="K82" s="12">
        <v>0</v>
      </c>
      <c r="L82" s="12">
        <f t="shared" si="6"/>
        <v>0</v>
      </c>
      <c r="M82" s="32">
        <f t="shared" si="8"/>
        <v>0</v>
      </c>
      <c r="N82" s="58" t="s">
        <v>29</v>
      </c>
      <c r="O82" s="81"/>
      <c r="P82" s="43"/>
      <c r="Q82" s="43"/>
      <c r="R82" s="59" t="s">
        <v>52</v>
      </c>
      <c r="S82" s="60"/>
      <c r="T82" s="60"/>
      <c r="U82" s="60"/>
      <c r="V82" s="60"/>
      <c r="W82" s="60">
        <v>0.57999999999999996</v>
      </c>
      <c r="X82" s="60">
        <v>600000</v>
      </c>
      <c r="Y82" s="61">
        <v>80736</v>
      </c>
    </row>
    <row r="83" spans="1:25" s="62" customFormat="1" ht="20.25" x14ac:dyDescent="0.25">
      <c r="A83" s="35">
        <v>74</v>
      </c>
      <c r="B83" s="36"/>
      <c r="C83" s="35" t="s">
        <v>27</v>
      </c>
      <c r="D83" s="36" t="s">
        <v>113</v>
      </c>
      <c r="E83" s="37"/>
      <c r="F83" s="38" t="s">
        <v>22</v>
      </c>
      <c r="G83" s="39">
        <v>70</v>
      </c>
      <c r="H83" s="40">
        <v>5</v>
      </c>
      <c r="I83" s="41">
        <f t="shared" si="5"/>
        <v>350</v>
      </c>
      <c r="J83" s="41">
        <f t="shared" si="7"/>
        <v>427</v>
      </c>
      <c r="K83" s="12">
        <v>0</v>
      </c>
      <c r="L83" s="12">
        <f t="shared" si="6"/>
        <v>0</v>
      </c>
      <c r="M83" s="32">
        <f t="shared" si="8"/>
        <v>0</v>
      </c>
      <c r="N83" s="58" t="s">
        <v>29</v>
      </c>
      <c r="O83" s="81"/>
      <c r="P83" s="43"/>
      <c r="Q83" s="43"/>
      <c r="R83" s="59" t="s">
        <v>52</v>
      </c>
      <c r="S83" s="60"/>
      <c r="T83" s="60"/>
      <c r="U83" s="60"/>
      <c r="V83" s="60">
        <v>4.0140000000000002E-2</v>
      </c>
      <c r="W83" s="60"/>
      <c r="X83" s="60">
        <v>400</v>
      </c>
      <c r="Y83" s="61">
        <v>1123.92</v>
      </c>
    </row>
    <row r="84" spans="1:25" s="62" customFormat="1" ht="37.5" x14ac:dyDescent="0.25">
      <c r="A84" s="35">
        <v>75</v>
      </c>
      <c r="B84" s="36" t="s">
        <v>154</v>
      </c>
      <c r="C84" s="35" t="s">
        <v>27</v>
      </c>
      <c r="D84" s="36" t="s">
        <v>114</v>
      </c>
      <c r="E84" s="37"/>
      <c r="F84" s="38" t="s">
        <v>35</v>
      </c>
      <c r="G84" s="39">
        <v>0.128</v>
      </c>
      <c r="H84" s="40">
        <v>479</v>
      </c>
      <c r="I84" s="41">
        <f t="shared" si="5"/>
        <v>61.312000000000005</v>
      </c>
      <c r="J84" s="41">
        <f t="shared" si="7"/>
        <v>74.800640000000001</v>
      </c>
      <c r="K84" s="12">
        <v>0</v>
      </c>
      <c r="L84" s="12">
        <f t="shared" si="6"/>
        <v>0</v>
      </c>
      <c r="M84" s="32">
        <f t="shared" si="8"/>
        <v>0</v>
      </c>
      <c r="N84" s="58" t="s">
        <v>29</v>
      </c>
      <c r="O84" s="81"/>
      <c r="P84" s="43"/>
      <c r="Q84" s="43"/>
      <c r="R84" s="59" t="s">
        <v>53</v>
      </c>
      <c r="S84" s="60"/>
      <c r="T84" s="60"/>
      <c r="U84" s="60"/>
      <c r="V84" s="60"/>
      <c r="W84" s="60">
        <v>0.95</v>
      </c>
      <c r="X84" s="60">
        <v>600000</v>
      </c>
      <c r="Y84" s="61">
        <v>72960</v>
      </c>
    </row>
    <row r="85" spans="1:25" s="62" customFormat="1" ht="37.5" x14ac:dyDescent="0.25">
      <c r="A85" s="35">
        <v>76</v>
      </c>
      <c r="B85" s="36" t="s">
        <v>155</v>
      </c>
      <c r="C85" s="35" t="s">
        <v>27</v>
      </c>
      <c r="D85" s="36" t="s">
        <v>115</v>
      </c>
      <c r="E85" s="37"/>
      <c r="F85" s="38" t="s">
        <v>35</v>
      </c>
      <c r="G85" s="39">
        <v>1.05</v>
      </c>
      <c r="H85" s="40">
        <v>270591</v>
      </c>
      <c r="I85" s="41">
        <f t="shared" si="5"/>
        <v>284120.55</v>
      </c>
      <c r="J85" s="41">
        <f t="shared" si="7"/>
        <v>346627.07100000005</v>
      </c>
      <c r="K85" s="12">
        <v>0</v>
      </c>
      <c r="L85" s="12">
        <f t="shared" si="6"/>
        <v>0</v>
      </c>
      <c r="M85" s="32">
        <f t="shared" si="8"/>
        <v>0</v>
      </c>
      <c r="N85" s="58" t="s">
        <v>29</v>
      </c>
      <c r="O85" s="81"/>
      <c r="P85" s="43"/>
      <c r="Q85" s="43"/>
      <c r="R85" s="59" t="s">
        <v>53</v>
      </c>
      <c r="S85" s="60"/>
      <c r="T85" s="60"/>
      <c r="U85" s="60"/>
      <c r="V85" s="60"/>
      <c r="W85" s="60">
        <v>0.63</v>
      </c>
      <c r="X85" s="60">
        <v>600000</v>
      </c>
      <c r="Y85" s="61">
        <v>396900</v>
      </c>
    </row>
    <row r="86" spans="1:25" s="62" customFormat="1" ht="37.5" x14ac:dyDescent="0.25">
      <c r="A86" s="35">
        <v>77</v>
      </c>
      <c r="B86" s="36" t="s">
        <v>156</v>
      </c>
      <c r="C86" s="35" t="s">
        <v>27</v>
      </c>
      <c r="D86" s="36" t="s">
        <v>116</v>
      </c>
      <c r="E86" s="37"/>
      <c r="F86" s="38" t="s">
        <v>35</v>
      </c>
      <c r="G86" s="39">
        <v>0.20899999999999999</v>
      </c>
      <c r="H86" s="40">
        <v>186629</v>
      </c>
      <c r="I86" s="41">
        <f t="shared" si="5"/>
        <v>39005.460999999996</v>
      </c>
      <c r="J86" s="41">
        <f t="shared" si="7"/>
        <v>47586.662420000001</v>
      </c>
      <c r="K86" s="12">
        <v>0</v>
      </c>
      <c r="L86" s="12">
        <f t="shared" si="6"/>
        <v>0</v>
      </c>
      <c r="M86" s="32">
        <f t="shared" si="8"/>
        <v>0</v>
      </c>
      <c r="N86" s="58" t="s">
        <v>29</v>
      </c>
      <c r="O86" s="81"/>
      <c r="P86" s="43"/>
      <c r="Q86" s="43"/>
      <c r="R86" s="59" t="s">
        <v>53</v>
      </c>
      <c r="S86" s="60"/>
      <c r="T86" s="60"/>
      <c r="U86" s="60"/>
      <c r="V86" s="60"/>
      <c r="W86" s="60">
        <v>0.5</v>
      </c>
      <c r="X86" s="60">
        <v>700000</v>
      </c>
      <c r="Y86" s="61">
        <v>73150</v>
      </c>
    </row>
    <row r="87" spans="1:25" s="62" customFormat="1" ht="37.5" x14ac:dyDescent="0.25">
      <c r="A87" s="35">
        <v>78</v>
      </c>
      <c r="B87" s="36" t="s">
        <v>157</v>
      </c>
      <c r="C87" s="35" t="s">
        <v>27</v>
      </c>
      <c r="D87" s="36" t="s">
        <v>117</v>
      </c>
      <c r="E87" s="37"/>
      <c r="F87" s="38" t="s">
        <v>35</v>
      </c>
      <c r="G87" s="39">
        <v>0.16900000000000001</v>
      </c>
      <c r="H87" s="40">
        <v>136253</v>
      </c>
      <c r="I87" s="41">
        <f t="shared" si="5"/>
        <v>23026.757000000001</v>
      </c>
      <c r="J87" s="41">
        <f t="shared" si="7"/>
        <v>28092.643540000001</v>
      </c>
      <c r="K87" s="12">
        <v>0</v>
      </c>
      <c r="L87" s="12">
        <f t="shared" si="6"/>
        <v>0</v>
      </c>
      <c r="M87" s="32">
        <f t="shared" si="8"/>
        <v>0</v>
      </c>
      <c r="N87" s="58" t="s">
        <v>29</v>
      </c>
      <c r="O87" s="81"/>
      <c r="P87" s="43"/>
      <c r="Q87" s="43"/>
      <c r="R87" s="59" t="s">
        <v>53</v>
      </c>
      <c r="S87" s="60"/>
      <c r="T87" s="60"/>
      <c r="U87" s="60"/>
      <c r="V87" s="60"/>
      <c r="W87" s="60">
        <v>0.45</v>
      </c>
      <c r="X87" s="60">
        <v>600000</v>
      </c>
      <c r="Y87" s="61">
        <v>45630</v>
      </c>
    </row>
    <row r="88" spans="1:25" s="62" customFormat="1" ht="37.5" x14ac:dyDescent="0.25">
      <c r="A88" s="35">
        <v>79</v>
      </c>
      <c r="B88" s="36" t="s">
        <v>158</v>
      </c>
      <c r="C88" s="35" t="s">
        <v>27</v>
      </c>
      <c r="D88" s="36" t="s">
        <v>118</v>
      </c>
      <c r="E88" s="37"/>
      <c r="F88" s="38" t="s">
        <v>35</v>
      </c>
      <c r="G88" s="39">
        <v>0.21199999999999999</v>
      </c>
      <c r="H88" s="40">
        <v>186629</v>
      </c>
      <c r="I88" s="41">
        <f t="shared" si="5"/>
        <v>39565.347999999998</v>
      </c>
      <c r="J88" s="41">
        <f t="shared" si="7"/>
        <v>48269.724560000002</v>
      </c>
      <c r="K88" s="12">
        <v>0</v>
      </c>
      <c r="L88" s="12">
        <f t="shared" si="6"/>
        <v>0</v>
      </c>
      <c r="M88" s="32">
        <f t="shared" si="8"/>
        <v>0</v>
      </c>
      <c r="N88" s="58" t="s">
        <v>29</v>
      </c>
      <c r="O88" s="81"/>
      <c r="P88" s="43"/>
      <c r="Q88" s="43"/>
      <c r="R88" s="59" t="s">
        <v>53</v>
      </c>
      <c r="S88" s="60"/>
      <c r="T88" s="60"/>
      <c r="U88" s="60"/>
      <c r="V88" s="60"/>
      <c r="W88" s="60">
        <v>0.45</v>
      </c>
      <c r="X88" s="60">
        <v>600000</v>
      </c>
      <c r="Y88" s="61">
        <v>57240</v>
      </c>
    </row>
    <row r="89" spans="1:25" s="62" customFormat="1" ht="20.25" x14ac:dyDescent="0.25">
      <c r="A89" s="35">
        <v>80</v>
      </c>
      <c r="B89" s="36" t="s">
        <v>159</v>
      </c>
      <c r="C89" s="35" t="s">
        <v>27</v>
      </c>
      <c r="D89" s="36" t="s">
        <v>119</v>
      </c>
      <c r="E89" s="37"/>
      <c r="F89" s="38" t="s">
        <v>35</v>
      </c>
      <c r="G89" s="39">
        <v>2.3E-2</v>
      </c>
      <c r="H89" s="40">
        <v>136253</v>
      </c>
      <c r="I89" s="41">
        <f t="shared" si="5"/>
        <v>3133.819</v>
      </c>
      <c r="J89" s="41">
        <f t="shared" si="7"/>
        <v>3823.25918</v>
      </c>
      <c r="K89" s="12">
        <v>0</v>
      </c>
      <c r="L89" s="12">
        <f t="shared" si="6"/>
        <v>0</v>
      </c>
      <c r="M89" s="32">
        <f t="shared" si="8"/>
        <v>0</v>
      </c>
      <c r="N89" s="58" t="s">
        <v>29</v>
      </c>
      <c r="O89" s="81"/>
      <c r="P89" s="43"/>
      <c r="Q89" s="43"/>
      <c r="R89" s="59" t="s">
        <v>53</v>
      </c>
      <c r="S89" s="60"/>
      <c r="T89" s="60"/>
      <c r="U89" s="60"/>
      <c r="V89" s="60"/>
      <c r="W89" s="60">
        <v>0.57999999999999996</v>
      </c>
      <c r="X89" s="60">
        <v>600000</v>
      </c>
      <c r="Y89" s="61">
        <v>8004</v>
      </c>
    </row>
    <row r="90" spans="1:25" s="62" customFormat="1" ht="20.25" x14ac:dyDescent="0.25">
      <c r="A90" s="35">
        <v>81</v>
      </c>
      <c r="B90" s="36" t="s">
        <v>160</v>
      </c>
      <c r="C90" s="35" t="s">
        <v>27</v>
      </c>
      <c r="D90" s="36" t="s">
        <v>120</v>
      </c>
      <c r="E90" s="37"/>
      <c r="F90" s="38" t="s">
        <v>35</v>
      </c>
      <c r="G90" s="39">
        <v>0.01</v>
      </c>
      <c r="H90" s="40">
        <v>153045</v>
      </c>
      <c r="I90" s="41">
        <f t="shared" si="5"/>
        <v>1530.45</v>
      </c>
      <c r="J90" s="41">
        <f t="shared" si="7"/>
        <v>1867.1489999999999</v>
      </c>
      <c r="K90" s="12">
        <v>0</v>
      </c>
      <c r="L90" s="12">
        <f t="shared" si="6"/>
        <v>0</v>
      </c>
      <c r="M90" s="32">
        <f t="shared" si="8"/>
        <v>0</v>
      </c>
      <c r="N90" s="58" t="s">
        <v>29</v>
      </c>
      <c r="O90" s="81"/>
      <c r="P90" s="43"/>
      <c r="Q90" s="43"/>
      <c r="R90" s="59" t="s">
        <v>53</v>
      </c>
      <c r="S90" s="60"/>
      <c r="T90" s="60"/>
      <c r="U90" s="60"/>
      <c r="V90" s="60"/>
      <c r="W90" s="60">
        <v>0.8</v>
      </c>
      <c r="X90" s="60">
        <v>600000</v>
      </c>
      <c r="Y90" s="61">
        <v>4800</v>
      </c>
    </row>
    <row r="91" spans="1:25" s="62" customFormat="1" ht="37.5" x14ac:dyDescent="0.25">
      <c r="A91" s="35">
        <v>82</v>
      </c>
      <c r="B91" s="36" t="s">
        <v>161</v>
      </c>
      <c r="C91" s="35" t="s">
        <v>27</v>
      </c>
      <c r="D91" s="36" t="s">
        <v>44</v>
      </c>
      <c r="E91" s="37"/>
      <c r="F91" s="38" t="s">
        <v>35</v>
      </c>
      <c r="G91" s="39">
        <v>5.7000000000000002E-2</v>
      </c>
      <c r="H91" s="40">
        <v>253799</v>
      </c>
      <c r="I91" s="41">
        <f t="shared" si="5"/>
        <v>14466.543</v>
      </c>
      <c r="J91" s="41">
        <f t="shared" si="7"/>
        <v>17649.18246</v>
      </c>
      <c r="K91" s="12">
        <v>0</v>
      </c>
      <c r="L91" s="12">
        <f t="shared" si="6"/>
        <v>0</v>
      </c>
      <c r="M91" s="32">
        <f t="shared" si="8"/>
        <v>0</v>
      </c>
      <c r="N91" s="58" t="s">
        <v>29</v>
      </c>
      <c r="O91" s="81"/>
      <c r="P91" s="43"/>
      <c r="Q91" s="43"/>
      <c r="R91" s="59" t="s">
        <v>53</v>
      </c>
      <c r="S91" s="60"/>
      <c r="T91" s="60"/>
      <c r="U91" s="60"/>
      <c r="V91" s="60"/>
      <c r="W91" s="60">
        <v>0.8</v>
      </c>
      <c r="X91" s="60">
        <v>700000</v>
      </c>
      <c r="Y91" s="61">
        <v>31920</v>
      </c>
    </row>
    <row r="92" spans="1:25" s="62" customFormat="1" ht="37.5" x14ac:dyDescent="0.25">
      <c r="A92" s="35">
        <v>83</v>
      </c>
      <c r="B92" s="36" t="s">
        <v>162</v>
      </c>
      <c r="C92" s="35" t="s">
        <v>27</v>
      </c>
      <c r="D92" s="36" t="s">
        <v>121</v>
      </c>
      <c r="E92" s="37"/>
      <c r="F92" s="38" t="s">
        <v>35</v>
      </c>
      <c r="G92" s="39">
        <v>0.83699999999999997</v>
      </c>
      <c r="H92" s="40">
        <v>153045</v>
      </c>
      <c r="I92" s="41">
        <f t="shared" si="5"/>
        <v>128098.66499999999</v>
      </c>
      <c r="J92" s="41">
        <f t="shared" si="7"/>
        <v>156280.3713</v>
      </c>
      <c r="K92" s="12">
        <v>0</v>
      </c>
      <c r="L92" s="12">
        <f t="shared" si="6"/>
        <v>0</v>
      </c>
      <c r="M92" s="32">
        <f t="shared" si="8"/>
        <v>0</v>
      </c>
      <c r="N92" s="58" t="s">
        <v>29</v>
      </c>
      <c r="O92" s="81"/>
      <c r="P92" s="43"/>
      <c r="Q92" s="43"/>
      <c r="R92" s="59" t="s">
        <v>53</v>
      </c>
      <c r="S92" s="60"/>
      <c r="T92" s="60"/>
      <c r="U92" s="60"/>
      <c r="V92" s="60"/>
      <c r="W92" s="60">
        <v>0.4</v>
      </c>
      <c r="X92" s="60">
        <v>600000</v>
      </c>
      <c r="Y92" s="61">
        <v>200880</v>
      </c>
    </row>
    <row r="93" spans="1:25" s="62" customFormat="1" ht="20.25" x14ac:dyDescent="0.25">
      <c r="A93" s="35">
        <v>84</v>
      </c>
      <c r="B93" s="36" t="s">
        <v>163</v>
      </c>
      <c r="C93" s="35" t="s">
        <v>27</v>
      </c>
      <c r="D93" s="36" t="s">
        <v>45</v>
      </c>
      <c r="E93" s="37"/>
      <c r="F93" s="38" t="s">
        <v>35</v>
      </c>
      <c r="G93" s="39">
        <v>1.7000000000000001E-2</v>
      </c>
      <c r="H93" s="40">
        <v>253799</v>
      </c>
      <c r="I93" s="41">
        <f t="shared" si="5"/>
        <v>4314.5830000000005</v>
      </c>
      <c r="J93" s="41">
        <f t="shared" si="7"/>
        <v>5263.79126</v>
      </c>
      <c r="K93" s="12">
        <v>0</v>
      </c>
      <c r="L93" s="12">
        <f t="shared" si="6"/>
        <v>0</v>
      </c>
      <c r="M93" s="32">
        <f t="shared" si="8"/>
        <v>0</v>
      </c>
      <c r="N93" s="58" t="s">
        <v>29</v>
      </c>
      <c r="O93" s="81"/>
      <c r="P93" s="43"/>
      <c r="Q93" s="43"/>
      <c r="R93" s="59" t="s">
        <v>53</v>
      </c>
      <c r="S93" s="60"/>
      <c r="T93" s="60"/>
      <c r="U93" s="60"/>
      <c r="V93" s="60"/>
      <c r="W93" s="60">
        <v>0.8</v>
      </c>
      <c r="X93" s="60">
        <v>600000</v>
      </c>
      <c r="Y93" s="61">
        <v>8160.0000000000009</v>
      </c>
    </row>
    <row r="94" spans="1:25" s="62" customFormat="1" ht="37.5" x14ac:dyDescent="0.25">
      <c r="A94" s="35">
        <v>85</v>
      </c>
      <c r="B94" s="36" t="s">
        <v>164</v>
      </c>
      <c r="C94" s="35" t="s">
        <v>27</v>
      </c>
      <c r="D94" s="36" t="s">
        <v>121</v>
      </c>
      <c r="E94" s="37"/>
      <c r="F94" s="38" t="s">
        <v>35</v>
      </c>
      <c r="G94" s="39">
        <v>0.61899999999999999</v>
      </c>
      <c r="H94" s="40">
        <v>153045</v>
      </c>
      <c r="I94" s="41">
        <f t="shared" si="5"/>
        <v>94734.854999999996</v>
      </c>
      <c r="J94" s="41">
        <f t="shared" si="7"/>
        <v>115576.52309999999</v>
      </c>
      <c r="K94" s="12">
        <v>0</v>
      </c>
      <c r="L94" s="12">
        <f t="shared" si="6"/>
        <v>0</v>
      </c>
      <c r="M94" s="32">
        <f t="shared" si="8"/>
        <v>0</v>
      </c>
      <c r="N94" s="58" t="s">
        <v>29</v>
      </c>
      <c r="O94" s="81"/>
      <c r="P94" s="43"/>
      <c r="Q94" s="43"/>
      <c r="R94" s="59" t="s">
        <v>53</v>
      </c>
      <c r="S94" s="60"/>
      <c r="T94" s="60"/>
      <c r="U94" s="60"/>
      <c r="V94" s="60"/>
      <c r="W94" s="60">
        <v>0.4</v>
      </c>
      <c r="X94" s="60">
        <v>600000</v>
      </c>
      <c r="Y94" s="61">
        <v>148560</v>
      </c>
    </row>
    <row r="95" spans="1:25" s="62" customFormat="1" ht="37.5" x14ac:dyDescent="0.25">
      <c r="A95" s="35">
        <v>86</v>
      </c>
      <c r="B95" s="36" t="s">
        <v>165</v>
      </c>
      <c r="C95" s="35" t="s">
        <v>27</v>
      </c>
      <c r="D95" s="36" t="s">
        <v>122</v>
      </c>
      <c r="E95" s="37"/>
      <c r="F95" s="38" t="s">
        <v>35</v>
      </c>
      <c r="G95" s="39">
        <v>0.111</v>
      </c>
      <c r="H95" s="40">
        <v>85876</v>
      </c>
      <c r="I95" s="41">
        <f t="shared" si="5"/>
        <v>9532.2360000000008</v>
      </c>
      <c r="J95" s="41">
        <f t="shared" si="7"/>
        <v>11629.32792</v>
      </c>
      <c r="K95" s="12">
        <v>0</v>
      </c>
      <c r="L95" s="12">
        <f t="shared" si="6"/>
        <v>0</v>
      </c>
      <c r="M95" s="32">
        <f t="shared" si="8"/>
        <v>0</v>
      </c>
      <c r="N95" s="58" t="s">
        <v>29</v>
      </c>
      <c r="O95" s="81"/>
      <c r="P95" s="43"/>
      <c r="Q95" s="43"/>
      <c r="R95" s="59" t="s">
        <v>53</v>
      </c>
      <c r="S95" s="60"/>
      <c r="T95" s="60"/>
      <c r="U95" s="60"/>
      <c r="V95" s="60"/>
      <c r="W95" s="60">
        <v>0.4</v>
      </c>
      <c r="X95" s="60">
        <v>600000</v>
      </c>
      <c r="Y95" s="61">
        <v>26640</v>
      </c>
    </row>
    <row r="96" spans="1:25" s="62" customFormat="1" ht="37.5" x14ac:dyDescent="0.25">
      <c r="A96" s="35">
        <v>87</v>
      </c>
      <c r="B96" s="36" t="s">
        <v>166</v>
      </c>
      <c r="C96" s="35" t="s">
        <v>27</v>
      </c>
      <c r="D96" s="36" t="s">
        <v>123</v>
      </c>
      <c r="E96" s="37"/>
      <c r="F96" s="38" t="s">
        <v>35</v>
      </c>
      <c r="G96" s="39">
        <v>2E-3</v>
      </c>
      <c r="H96" s="40">
        <v>153045</v>
      </c>
      <c r="I96" s="41">
        <f t="shared" si="5"/>
        <v>306.09000000000003</v>
      </c>
      <c r="J96" s="41">
        <f t="shared" si="7"/>
        <v>373.4298</v>
      </c>
      <c r="K96" s="12">
        <v>0</v>
      </c>
      <c r="L96" s="12">
        <f t="shared" si="6"/>
        <v>0</v>
      </c>
      <c r="M96" s="32">
        <f t="shared" si="8"/>
        <v>0</v>
      </c>
      <c r="N96" s="58" t="s">
        <v>29</v>
      </c>
      <c r="O96" s="81"/>
      <c r="P96" s="43"/>
      <c r="Q96" s="43"/>
      <c r="R96" s="59" t="s">
        <v>53</v>
      </c>
      <c r="S96" s="60"/>
      <c r="T96" s="60"/>
      <c r="U96" s="60"/>
      <c r="V96" s="60"/>
      <c r="W96" s="60">
        <v>0.8</v>
      </c>
      <c r="X96" s="60">
        <v>600000</v>
      </c>
      <c r="Y96" s="61">
        <v>960</v>
      </c>
    </row>
    <row r="97" spans="1:25" s="62" customFormat="1" ht="20.25" x14ac:dyDescent="0.25">
      <c r="A97" s="35">
        <v>88</v>
      </c>
      <c r="B97" s="36" t="s">
        <v>167</v>
      </c>
      <c r="C97" s="35" t="s">
        <v>27</v>
      </c>
      <c r="D97" s="36" t="s">
        <v>124</v>
      </c>
      <c r="E97" s="37"/>
      <c r="F97" s="38" t="s">
        <v>35</v>
      </c>
      <c r="G97" s="39">
        <v>6.8000000000000005E-2</v>
      </c>
      <c r="H97" s="40">
        <v>253799</v>
      </c>
      <c r="I97" s="41">
        <f t="shared" si="5"/>
        <v>17258.332000000002</v>
      </c>
      <c r="J97" s="41">
        <f t="shared" si="7"/>
        <v>21055.16504</v>
      </c>
      <c r="K97" s="12">
        <v>0</v>
      </c>
      <c r="L97" s="12">
        <f t="shared" si="6"/>
        <v>0</v>
      </c>
      <c r="M97" s="32">
        <f t="shared" si="8"/>
        <v>0</v>
      </c>
      <c r="N97" s="58" t="s">
        <v>29</v>
      </c>
      <c r="O97" s="81"/>
      <c r="P97" s="43"/>
      <c r="Q97" s="43"/>
      <c r="R97" s="59" t="s">
        <v>53</v>
      </c>
      <c r="S97" s="60"/>
      <c r="T97" s="60"/>
      <c r="U97" s="60"/>
      <c r="V97" s="60"/>
      <c r="W97" s="60">
        <v>0.8</v>
      </c>
      <c r="X97" s="60">
        <v>600000</v>
      </c>
      <c r="Y97" s="61">
        <v>32640.000000000004</v>
      </c>
    </row>
    <row r="98" spans="1:25" s="62" customFormat="1" ht="37.5" x14ac:dyDescent="0.25">
      <c r="A98" s="35">
        <v>89</v>
      </c>
      <c r="B98" s="36" t="s">
        <v>168</v>
      </c>
      <c r="C98" s="35" t="s">
        <v>27</v>
      </c>
      <c r="D98" s="36" t="s">
        <v>125</v>
      </c>
      <c r="E98" s="37"/>
      <c r="F98" s="38" t="s">
        <v>35</v>
      </c>
      <c r="G98" s="39">
        <v>6.0999999999999999E-2</v>
      </c>
      <c r="H98" s="40">
        <v>119461</v>
      </c>
      <c r="I98" s="41">
        <f t="shared" si="5"/>
        <v>7287.1210000000001</v>
      </c>
      <c r="J98" s="41">
        <f t="shared" si="7"/>
        <v>8890.2876199999992</v>
      </c>
      <c r="K98" s="12">
        <v>0</v>
      </c>
      <c r="L98" s="12">
        <f t="shared" si="6"/>
        <v>0</v>
      </c>
      <c r="M98" s="32">
        <f t="shared" si="8"/>
        <v>0</v>
      </c>
      <c r="N98" s="58" t="s">
        <v>29</v>
      </c>
      <c r="O98" s="81"/>
      <c r="P98" s="43"/>
      <c r="Q98" s="43"/>
      <c r="R98" s="59" t="s">
        <v>53</v>
      </c>
      <c r="S98" s="60"/>
      <c r="T98" s="60"/>
      <c r="U98" s="60"/>
      <c r="V98" s="60"/>
      <c r="W98" s="60">
        <v>0.8</v>
      </c>
      <c r="X98" s="60">
        <v>600000</v>
      </c>
      <c r="Y98" s="61">
        <v>29280</v>
      </c>
    </row>
    <row r="99" spans="1:25" s="62" customFormat="1" ht="20.25" x14ac:dyDescent="0.25">
      <c r="A99" s="35">
        <v>90</v>
      </c>
      <c r="B99" s="36"/>
      <c r="C99" s="35" t="s">
        <v>27</v>
      </c>
      <c r="D99" s="36" t="s">
        <v>126</v>
      </c>
      <c r="E99" s="37"/>
      <c r="F99" s="38" t="s">
        <v>22</v>
      </c>
      <c r="G99" s="39">
        <v>54</v>
      </c>
      <c r="H99" s="40">
        <v>7</v>
      </c>
      <c r="I99" s="41">
        <f t="shared" si="5"/>
        <v>378</v>
      </c>
      <c r="J99" s="41">
        <f t="shared" si="7"/>
        <v>461.15999999999997</v>
      </c>
      <c r="K99" s="12">
        <v>0</v>
      </c>
      <c r="L99" s="12">
        <f t="shared" si="6"/>
        <v>0</v>
      </c>
      <c r="M99" s="32">
        <f t="shared" si="8"/>
        <v>0</v>
      </c>
      <c r="N99" s="58" t="s">
        <v>29</v>
      </c>
      <c r="O99" s="81"/>
      <c r="P99" s="43"/>
      <c r="Q99" s="43"/>
      <c r="R99" s="59"/>
      <c r="S99" s="60"/>
      <c r="T99" s="60"/>
      <c r="U99" s="60"/>
      <c r="V99" s="60"/>
      <c r="W99" s="60"/>
      <c r="X99" s="60"/>
      <c r="Y99" s="61">
        <v>1</v>
      </c>
    </row>
    <row r="100" spans="1:25" s="62" customFormat="1" ht="20.25" x14ac:dyDescent="0.25">
      <c r="A100" s="35">
        <v>91</v>
      </c>
      <c r="B100" s="36"/>
      <c r="C100" s="35" t="s">
        <v>27</v>
      </c>
      <c r="D100" s="36" t="s">
        <v>127</v>
      </c>
      <c r="E100" s="37"/>
      <c r="F100" s="38" t="s">
        <v>22</v>
      </c>
      <c r="G100" s="39">
        <v>295</v>
      </c>
      <c r="H100" s="40">
        <v>7</v>
      </c>
      <c r="I100" s="41">
        <f t="shared" si="5"/>
        <v>2065</v>
      </c>
      <c r="J100" s="41">
        <f t="shared" si="7"/>
        <v>2519.2999999999997</v>
      </c>
      <c r="K100" s="12">
        <v>0</v>
      </c>
      <c r="L100" s="12">
        <f t="shared" si="6"/>
        <v>0</v>
      </c>
      <c r="M100" s="32">
        <f t="shared" si="8"/>
        <v>0</v>
      </c>
      <c r="N100" s="58" t="s">
        <v>29</v>
      </c>
      <c r="O100" s="81"/>
      <c r="P100" s="43"/>
      <c r="Q100" s="43"/>
      <c r="R100" s="59"/>
      <c r="S100" s="60"/>
      <c r="T100" s="60"/>
      <c r="U100" s="60"/>
      <c r="V100" s="60"/>
      <c r="W100" s="60"/>
      <c r="X100" s="60"/>
      <c r="Y100" s="61">
        <v>1</v>
      </c>
    </row>
    <row r="101" spans="1:25" s="62" customFormat="1" ht="20.25" x14ac:dyDescent="0.25">
      <c r="A101" s="35">
        <v>92</v>
      </c>
      <c r="B101" s="36"/>
      <c r="C101" s="35" t="s">
        <v>27</v>
      </c>
      <c r="D101" s="36" t="s">
        <v>128</v>
      </c>
      <c r="E101" s="37"/>
      <c r="F101" s="38" t="s">
        <v>46</v>
      </c>
      <c r="G101" s="39">
        <v>2</v>
      </c>
      <c r="H101" s="40">
        <v>37650</v>
      </c>
      <c r="I101" s="41">
        <f t="shared" si="5"/>
        <v>75300</v>
      </c>
      <c r="J101" s="41">
        <f t="shared" si="7"/>
        <v>91866</v>
      </c>
      <c r="K101" s="12">
        <v>0</v>
      </c>
      <c r="L101" s="12">
        <f t="shared" si="6"/>
        <v>0</v>
      </c>
      <c r="M101" s="32">
        <f t="shared" si="8"/>
        <v>0</v>
      </c>
      <c r="N101" s="58" t="s">
        <v>29</v>
      </c>
      <c r="O101" s="81"/>
      <c r="P101" s="43"/>
      <c r="Q101" s="43"/>
      <c r="R101" s="59"/>
      <c r="S101" s="60"/>
      <c r="T101" s="60"/>
      <c r="U101" s="60"/>
      <c r="V101" s="60"/>
      <c r="W101" s="60"/>
      <c r="X101" s="60"/>
      <c r="Y101" s="61">
        <v>1</v>
      </c>
    </row>
    <row r="102" spans="1:25" s="62" customFormat="1" ht="37.5" x14ac:dyDescent="0.25">
      <c r="A102" s="35">
        <v>93</v>
      </c>
      <c r="B102" s="36"/>
      <c r="C102" s="35" t="s">
        <v>27</v>
      </c>
      <c r="D102" s="36" t="s">
        <v>129</v>
      </c>
      <c r="E102" s="37"/>
      <c r="F102" s="38" t="s">
        <v>46</v>
      </c>
      <c r="G102" s="39">
        <v>2</v>
      </c>
      <c r="H102" s="40">
        <v>11627</v>
      </c>
      <c r="I102" s="41">
        <f t="shared" si="5"/>
        <v>23254</v>
      </c>
      <c r="J102" s="41">
        <f t="shared" si="7"/>
        <v>28369.88</v>
      </c>
      <c r="K102" s="12">
        <v>0</v>
      </c>
      <c r="L102" s="12">
        <f t="shared" si="6"/>
        <v>0</v>
      </c>
      <c r="M102" s="32">
        <f t="shared" si="8"/>
        <v>0</v>
      </c>
      <c r="N102" s="58" t="s">
        <v>29</v>
      </c>
      <c r="O102" s="81"/>
      <c r="P102" s="43"/>
      <c r="Q102" s="43"/>
      <c r="R102" s="59"/>
      <c r="S102" s="60"/>
      <c r="T102" s="60"/>
      <c r="U102" s="60"/>
      <c r="V102" s="60"/>
      <c r="W102" s="60"/>
      <c r="X102" s="60"/>
      <c r="Y102" s="61">
        <v>1</v>
      </c>
    </row>
    <row r="103" spans="1:25" s="62" customFormat="1" ht="20.25" x14ac:dyDescent="0.25">
      <c r="A103" s="35">
        <v>94</v>
      </c>
      <c r="B103" s="36"/>
      <c r="C103" s="35" t="s">
        <v>27</v>
      </c>
      <c r="D103" s="36" t="s">
        <v>130</v>
      </c>
      <c r="E103" s="37"/>
      <c r="F103" s="38" t="s">
        <v>46</v>
      </c>
      <c r="G103" s="39">
        <v>4</v>
      </c>
      <c r="H103" s="40">
        <v>6976</v>
      </c>
      <c r="I103" s="41">
        <f t="shared" si="5"/>
        <v>27904</v>
      </c>
      <c r="J103" s="41">
        <f t="shared" si="7"/>
        <v>34042.879999999997</v>
      </c>
      <c r="K103" s="12">
        <v>0</v>
      </c>
      <c r="L103" s="12">
        <f t="shared" si="6"/>
        <v>0</v>
      </c>
      <c r="M103" s="32">
        <f t="shared" si="8"/>
        <v>0</v>
      </c>
      <c r="N103" s="58" t="s">
        <v>29</v>
      </c>
      <c r="O103" s="81"/>
      <c r="P103" s="43"/>
      <c r="Q103" s="43"/>
      <c r="R103" s="59"/>
      <c r="S103" s="60"/>
      <c r="T103" s="60"/>
      <c r="U103" s="60"/>
      <c r="V103" s="60"/>
      <c r="W103" s="60"/>
      <c r="X103" s="60"/>
      <c r="Y103" s="61">
        <v>1</v>
      </c>
    </row>
    <row r="104" spans="1:25" s="62" customFormat="1" ht="20.25" x14ac:dyDescent="0.25">
      <c r="A104" s="35">
        <v>95</v>
      </c>
      <c r="B104" s="36"/>
      <c r="C104" s="35" t="s">
        <v>27</v>
      </c>
      <c r="D104" s="36" t="s">
        <v>131</v>
      </c>
      <c r="E104" s="37"/>
      <c r="F104" s="38" t="s">
        <v>46</v>
      </c>
      <c r="G104" s="39">
        <v>2</v>
      </c>
      <c r="H104" s="40">
        <v>21594</v>
      </c>
      <c r="I104" s="41">
        <f t="shared" si="5"/>
        <v>43188</v>
      </c>
      <c r="J104" s="41">
        <f t="shared" si="7"/>
        <v>52689.36</v>
      </c>
      <c r="K104" s="12">
        <v>0</v>
      </c>
      <c r="L104" s="12">
        <f t="shared" si="6"/>
        <v>0</v>
      </c>
      <c r="M104" s="32">
        <f t="shared" si="8"/>
        <v>0</v>
      </c>
      <c r="N104" s="58" t="s">
        <v>29</v>
      </c>
      <c r="O104" s="81"/>
      <c r="P104" s="43"/>
      <c r="Q104" s="43"/>
      <c r="R104" s="59"/>
      <c r="S104" s="60"/>
      <c r="T104" s="60"/>
      <c r="U104" s="60"/>
      <c r="V104" s="60"/>
      <c r="W104" s="60"/>
      <c r="X104" s="60"/>
      <c r="Y104" s="61">
        <v>1</v>
      </c>
    </row>
    <row r="105" spans="1:25" s="62" customFormat="1" ht="20.25" x14ac:dyDescent="0.25">
      <c r="A105" s="35">
        <v>96</v>
      </c>
      <c r="B105" s="36"/>
      <c r="C105" s="35" t="s">
        <v>27</v>
      </c>
      <c r="D105" s="36" t="s">
        <v>132</v>
      </c>
      <c r="E105" s="37"/>
      <c r="F105" s="38" t="s">
        <v>46</v>
      </c>
      <c r="G105" s="39">
        <v>2</v>
      </c>
      <c r="H105" s="40">
        <v>4887</v>
      </c>
      <c r="I105" s="41">
        <f t="shared" si="5"/>
        <v>9774</v>
      </c>
      <c r="J105" s="41">
        <f t="shared" si="7"/>
        <v>11924.279999999999</v>
      </c>
      <c r="K105" s="12">
        <v>0</v>
      </c>
      <c r="L105" s="12">
        <f t="shared" si="6"/>
        <v>0</v>
      </c>
      <c r="M105" s="32">
        <f t="shared" si="8"/>
        <v>0</v>
      </c>
      <c r="N105" s="58" t="s">
        <v>29</v>
      </c>
      <c r="O105" s="81"/>
      <c r="P105" s="43"/>
      <c r="Q105" s="43"/>
      <c r="R105" s="59"/>
      <c r="S105" s="60"/>
      <c r="T105" s="60"/>
      <c r="U105" s="60"/>
      <c r="V105" s="60"/>
      <c r="W105" s="60"/>
      <c r="X105" s="60"/>
      <c r="Y105" s="61">
        <v>1</v>
      </c>
    </row>
    <row r="106" spans="1:25" s="62" customFormat="1" ht="20.25" x14ac:dyDescent="0.25">
      <c r="A106" s="35">
        <v>97</v>
      </c>
      <c r="B106" s="36"/>
      <c r="C106" s="35" t="s">
        <v>27</v>
      </c>
      <c r="D106" s="36" t="s">
        <v>133</v>
      </c>
      <c r="E106" s="37"/>
      <c r="F106" s="38" t="s">
        <v>46</v>
      </c>
      <c r="G106" s="39">
        <v>4</v>
      </c>
      <c r="H106" s="40">
        <v>34740</v>
      </c>
      <c r="I106" s="41">
        <f t="shared" si="5"/>
        <v>138960</v>
      </c>
      <c r="J106" s="41">
        <f t="shared" si="7"/>
        <v>169531.19999999998</v>
      </c>
      <c r="K106" s="12">
        <v>0</v>
      </c>
      <c r="L106" s="12">
        <f t="shared" si="6"/>
        <v>0</v>
      </c>
      <c r="M106" s="32">
        <f t="shared" si="8"/>
        <v>0</v>
      </c>
      <c r="N106" s="58" t="s">
        <v>29</v>
      </c>
      <c r="O106" s="81"/>
      <c r="P106" s="43"/>
      <c r="Q106" s="43"/>
      <c r="R106" s="59"/>
      <c r="S106" s="60"/>
      <c r="T106" s="60"/>
      <c r="U106" s="60"/>
      <c r="V106" s="60"/>
      <c r="W106" s="60"/>
      <c r="X106" s="60"/>
      <c r="Y106" s="61">
        <v>1</v>
      </c>
    </row>
    <row r="107" spans="1:25" s="62" customFormat="1" ht="37.5" x14ac:dyDescent="0.25">
      <c r="A107" s="35">
        <v>98</v>
      </c>
      <c r="B107" s="36"/>
      <c r="C107" s="35" t="s">
        <v>27</v>
      </c>
      <c r="D107" s="36" t="s">
        <v>134</v>
      </c>
      <c r="E107" s="37"/>
      <c r="F107" s="38" t="s">
        <v>46</v>
      </c>
      <c r="G107" s="39">
        <v>2</v>
      </c>
      <c r="H107" s="40">
        <v>18459</v>
      </c>
      <c r="I107" s="41">
        <f t="shared" si="5"/>
        <v>36918</v>
      </c>
      <c r="J107" s="41">
        <f t="shared" si="7"/>
        <v>45039.96</v>
      </c>
      <c r="K107" s="12">
        <v>0</v>
      </c>
      <c r="L107" s="12">
        <f t="shared" si="6"/>
        <v>0</v>
      </c>
      <c r="M107" s="32">
        <f t="shared" si="8"/>
        <v>0</v>
      </c>
      <c r="N107" s="58" t="s">
        <v>29</v>
      </c>
      <c r="O107" s="81"/>
      <c r="P107" s="43"/>
      <c r="Q107" s="43"/>
      <c r="R107" s="59"/>
      <c r="S107" s="60"/>
      <c r="T107" s="60"/>
      <c r="U107" s="60"/>
      <c r="V107" s="60"/>
      <c r="W107" s="60"/>
      <c r="X107" s="60"/>
      <c r="Y107" s="61">
        <v>1</v>
      </c>
    </row>
    <row r="108" spans="1:25" s="62" customFormat="1" ht="37.5" x14ac:dyDescent="0.25">
      <c r="A108" s="35">
        <v>99</v>
      </c>
      <c r="B108" s="36"/>
      <c r="C108" s="35" t="s">
        <v>27</v>
      </c>
      <c r="D108" s="36" t="s">
        <v>135</v>
      </c>
      <c r="E108" s="37"/>
      <c r="F108" s="38" t="s">
        <v>46</v>
      </c>
      <c r="G108" s="39">
        <v>1</v>
      </c>
      <c r="H108" s="40">
        <v>1058</v>
      </c>
      <c r="I108" s="41">
        <f t="shared" si="5"/>
        <v>1058</v>
      </c>
      <c r="J108" s="41">
        <f t="shared" si="7"/>
        <v>1290.76</v>
      </c>
      <c r="K108" s="12">
        <v>0</v>
      </c>
      <c r="L108" s="12">
        <f t="shared" si="6"/>
        <v>0</v>
      </c>
      <c r="M108" s="32">
        <f t="shared" si="8"/>
        <v>0</v>
      </c>
      <c r="N108" s="58" t="s">
        <v>29</v>
      </c>
      <c r="O108" s="82"/>
      <c r="P108" s="43"/>
      <c r="Q108" s="43"/>
      <c r="R108" s="59"/>
      <c r="S108" s="60"/>
      <c r="T108" s="60"/>
      <c r="U108" s="60"/>
      <c r="V108" s="60"/>
      <c r="W108" s="60"/>
      <c r="X108" s="60"/>
      <c r="Y108" s="61">
        <v>1</v>
      </c>
    </row>
    <row r="109" spans="1:25" s="14" customFormat="1" x14ac:dyDescent="0.25">
      <c r="A109" s="78" t="s">
        <v>9</v>
      </c>
      <c r="B109" s="79"/>
      <c r="C109" s="79"/>
      <c r="D109" s="79"/>
      <c r="E109" s="79"/>
      <c r="F109" s="79"/>
      <c r="G109" s="79"/>
      <c r="H109" s="79"/>
      <c r="I109" s="42">
        <f>SUM(I10:I108)</f>
        <v>1301055.58</v>
      </c>
      <c r="J109" s="42">
        <f>SUM(J10:J108)</f>
        <v>1587287.8076000002</v>
      </c>
      <c r="K109" s="13"/>
      <c r="L109" s="13">
        <f>SUM(L10:L108)</f>
        <v>0</v>
      </c>
      <c r="M109" s="13">
        <f>SUM(M10:M108)</f>
        <v>0</v>
      </c>
      <c r="N109" s="6"/>
      <c r="O109" s="57"/>
      <c r="P109" s="44"/>
      <c r="Q109" s="44"/>
      <c r="R109" s="45"/>
      <c r="S109" s="44"/>
      <c r="T109" s="44"/>
      <c r="U109" s="44"/>
      <c r="V109" s="44"/>
      <c r="W109" s="44"/>
      <c r="X109" s="44"/>
    </row>
    <row r="110" spans="1:25" s="14" customFormat="1" ht="20.25" x14ac:dyDescent="0.3">
      <c r="A110" s="50" t="s">
        <v>30</v>
      </c>
      <c r="B110" s="51"/>
      <c r="C110" s="51"/>
      <c r="D110" s="51"/>
      <c r="E110" s="51"/>
      <c r="F110" s="52">
        <f>L109</f>
        <v>0</v>
      </c>
      <c r="G110" s="53" t="s">
        <v>29</v>
      </c>
      <c r="H110" s="18"/>
      <c r="I110" s="18"/>
      <c r="J110" s="18"/>
      <c r="K110" s="19"/>
      <c r="L110" s="19"/>
      <c r="M110" s="19"/>
      <c r="N110" s="19"/>
      <c r="O110" s="19"/>
      <c r="R110" s="15"/>
    </row>
    <row r="111" spans="1:25" s="14" customFormat="1" ht="20.25" x14ac:dyDescent="0.3">
      <c r="A111" s="50" t="s">
        <v>172</v>
      </c>
      <c r="B111" s="51"/>
      <c r="C111" s="51"/>
      <c r="D111" s="51"/>
      <c r="E111" s="51"/>
      <c r="F111" s="54">
        <f>M109-L109</f>
        <v>0</v>
      </c>
      <c r="G111" s="53" t="s">
        <v>29</v>
      </c>
      <c r="H111" s="18"/>
      <c r="I111" s="18"/>
      <c r="J111" s="18"/>
      <c r="K111" s="19"/>
      <c r="L111" s="19"/>
      <c r="M111" s="19"/>
      <c r="N111" s="19"/>
      <c r="O111" s="19"/>
      <c r="R111" s="15"/>
    </row>
    <row r="112" spans="1:25" s="14" customFormat="1" ht="45.75" customHeight="1" x14ac:dyDescent="0.25">
      <c r="A112" s="75" t="s">
        <v>33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R112" s="15"/>
    </row>
    <row r="113" spans="1:65" s="14" customFormat="1" ht="20.25" x14ac:dyDescent="0.3">
      <c r="A113" s="16" t="s">
        <v>18</v>
      </c>
      <c r="B113" s="17"/>
      <c r="C113" s="17"/>
      <c r="D113" s="17"/>
      <c r="E113" s="17"/>
      <c r="F113" s="17"/>
      <c r="G113" s="17"/>
      <c r="H113" s="18"/>
      <c r="I113" s="18"/>
      <c r="J113" s="18"/>
      <c r="K113" s="19"/>
      <c r="L113" s="19"/>
      <c r="M113" s="19"/>
      <c r="N113" s="19"/>
      <c r="O113" s="19"/>
      <c r="R113" s="15"/>
    </row>
    <row r="114" spans="1:65" s="14" customFormat="1" ht="20.25" x14ac:dyDescent="0.3">
      <c r="A114" s="16" t="s">
        <v>31</v>
      </c>
      <c r="B114" s="17"/>
      <c r="C114" s="17"/>
      <c r="D114" s="17"/>
      <c r="E114" s="17"/>
      <c r="F114" s="17"/>
      <c r="G114" s="17"/>
      <c r="H114" s="18"/>
      <c r="I114" s="18"/>
      <c r="J114" s="18"/>
      <c r="K114" s="19"/>
      <c r="L114" s="19"/>
      <c r="M114" s="19"/>
      <c r="N114" s="19"/>
      <c r="O114" s="19"/>
      <c r="R114" s="15"/>
    </row>
    <row r="115" spans="1:65" s="14" customFormat="1" ht="20.25" x14ac:dyDescent="0.3">
      <c r="A115" s="16"/>
      <c r="B115" s="20" t="s">
        <v>10</v>
      </c>
      <c r="C115" s="17"/>
      <c r="D115" s="17"/>
      <c r="E115" s="17"/>
      <c r="F115" s="17"/>
      <c r="G115" s="17"/>
      <c r="H115" s="18"/>
      <c r="I115" s="18"/>
      <c r="J115" s="18"/>
      <c r="K115" s="19"/>
      <c r="L115" s="19"/>
      <c r="M115" s="19"/>
      <c r="N115" s="19"/>
      <c r="O115" s="19"/>
      <c r="R115" s="15"/>
    </row>
    <row r="116" spans="1:65" s="14" customFormat="1" ht="43.5" customHeight="1" x14ac:dyDescent="0.25">
      <c r="A116" s="65" t="s">
        <v>171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R116" s="15"/>
    </row>
    <row r="117" spans="1:65" s="14" customFormat="1" ht="38.25" customHeight="1" x14ac:dyDescent="0.25">
      <c r="A117" s="65" t="s">
        <v>23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R117" s="15"/>
    </row>
    <row r="118" spans="1:65" s="14" customFormat="1" ht="20.25" x14ac:dyDescent="0.25">
      <c r="A118" s="68" t="s">
        <v>24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R118" s="15"/>
    </row>
    <row r="119" spans="1:65" s="14" customFormat="1" ht="20.25" x14ac:dyDescent="0.25">
      <c r="A119" s="68" t="s">
        <v>25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R119" s="15"/>
    </row>
    <row r="120" spans="1:65" s="14" customFormat="1" ht="20.25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9"/>
      <c r="M120" s="47"/>
      <c r="N120" s="47"/>
      <c r="O120" s="47"/>
      <c r="R120" s="15"/>
    </row>
    <row r="121" spans="1:65" s="14" customFormat="1" ht="20.25" x14ac:dyDescent="0.25">
      <c r="A121" s="48"/>
      <c r="B121" s="16"/>
      <c r="C121" s="16"/>
      <c r="D121" s="16"/>
      <c r="E121" s="16"/>
      <c r="F121" s="16"/>
      <c r="G121" s="16"/>
      <c r="H121" s="21"/>
      <c r="I121" s="21"/>
      <c r="J121" s="21"/>
      <c r="K121" s="16"/>
      <c r="L121" s="16"/>
      <c r="M121" s="16"/>
      <c r="N121" s="16"/>
      <c r="O121" s="16"/>
      <c r="R121" s="15"/>
    </row>
    <row r="122" spans="1:65" s="14" customFormat="1" ht="21" thickBot="1" x14ac:dyDescent="0.3">
      <c r="A122" s="69"/>
      <c r="B122" s="69"/>
      <c r="C122" s="69"/>
      <c r="D122" s="69"/>
      <c r="E122" s="69"/>
      <c r="F122" s="69"/>
      <c r="G122" s="16"/>
      <c r="H122" s="21"/>
      <c r="I122" s="21"/>
      <c r="J122" s="22"/>
      <c r="K122" s="22"/>
      <c r="L122" s="22"/>
      <c r="M122" s="22"/>
      <c r="N122" s="22"/>
      <c r="Q122" s="15"/>
    </row>
    <row r="123" spans="1:65" s="14" customFormat="1" ht="20.25" x14ac:dyDescent="0.25">
      <c r="A123" s="70" t="s">
        <v>11</v>
      </c>
      <c r="B123" s="70"/>
      <c r="C123" s="70"/>
      <c r="D123" s="70"/>
      <c r="E123" s="70"/>
      <c r="F123" s="70"/>
      <c r="G123" s="16"/>
      <c r="H123" s="21"/>
      <c r="I123" s="21"/>
      <c r="J123" s="66" t="s">
        <v>16</v>
      </c>
      <c r="K123" s="66"/>
      <c r="L123" s="66"/>
      <c r="M123" s="66"/>
      <c r="N123" s="66"/>
      <c r="Q123" s="15"/>
    </row>
    <row r="124" spans="1:65" s="14" customFormat="1" ht="20.25" x14ac:dyDescent="0.25">
      <c r="A124" s="48"/>
      <c r="B124" s="16"/>
      <c r="C124" s="16"/>
      <c r="D124" s="16"/>
      <c r="E124" s="16"/>
      <c r="F124" s="16"/>
      <c r="G124" s="16"/>
      <c r="H124" s="21"/>
      <c r="I124" s="21"/>
      <c r="J124" s="16"/>
      <c r="K124" s="16"/>
      <c r="L124" s="16"/>
      <c r="M124" s="16"/>
      <c r="N124" s="16"/>
      <c r="Q124" s="15"/>
    </row>
    <row r="125" spans="1:65" s="14" customFormat="1" ht="21" thickBot="1" x14ac:dyDescent="0.3">
      <c r="A125" s="48"/>
      <c r="B125" s="16"/>
      <c r="C125" s="16"/>
      <c r="D125" s="16"/>
      <c r="E125" s="16"/>
      <c r="F125" s="16"/>
      <c r="G125" s="16"/>
      <c r="H125" s="21"/>
      <c r="I125" s="21"/>
      <c r="J125" s="22"/>
      <c r="K125" s="22"/>
      <c r="L125" s="22"/>
      <c r="M125" s="22"/>
      <c r="N125" s="22"/>
      <c r="Q125" s="15"/>
    </row>
    <row r="126" spans="1:65" s="14" customFormat="1" ht="20.25" x14ac:dyDescent="0.25">
      <c r="A126" s="48"/>
      <c r="B126" s="16"/>
      <c r="C126" s="16"/>
      <c r="D126" s="16"/>
      <c r="E126" s="16"/>
      <c r="F126" s="16"/>
      <c r="G126" s="16"/>
      <c r="H126" s="21"/>
      <c r="I126" s="21"/>
      <c r="J126" s="66" t="s">
        <v>17</v>
      </c>
      <c r="K126" s="66"/>
      <c r="L126" s="66"/>
      <c r="M126" s="66"/>
      <c r="N126" s="66"/>
      <c r="Q126" s="15"/>
    </row>
    <row r="127" spans="1:65" s="23" customFormat="1" ht="20.25" x14ac:dyDescent="0.25">
      <c r="H127" s="24"/>
      <c r="I127" s="24"/>
      <c r="J127" s="24"/>
      <c r="R127" s="25"/>
    </row>
    <row r="128" spans="1:65" s="2" customFormat="1" x14ac:dyDescent="0.25">
      <c r="A128" s="1"/>
      <c r="C128" s="1"/>
      <c r="F128" s="1"/>
      <c r="G128" s="1"/>
      <c r="H128" s="3"/>
      <c r="I128" s="3"/>
      <c r="J128" s="3"/>
      <c r="P128" s="26"/>
      <c r="Q128" s="26"/>
      <c r="R128" s="27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</row>
    <row r="129" spans="1:65" s="2" customFormat="1" x14ac:dyDescent="0.25">
      <c r="A129" s="1"/>
      <c r="C129" s="1"/>
      <c r="F129" s="1"/>
      <c r="G129" s="1"/>
      <c r="H129" s="3"/>
      <c r="I129" s="3"/>
      <c r="J129" s="3"/>
      <c r="P129" s="26"/>
      <c r="Q129" s="26"/>
      <c r="R129" s="27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</row>
    <row r="130" spans="1:65" s="2" customFormat="1" x14ac:dyDescent="0.25">
      <c r="A130" s="1"/>
      <c r="C130" s="1"/>
      <c r="F130" s="1"/>
      <c r="G130" s="1"/>
      <c r="H130" s="3"/>
      <c r="I130" s="3"/>
      <c r="J130" s="3"/>
      <c r="P130" s="26"/>
      <c r="Q130" s="26"/>
      <c r="R130" s="27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</row>
    <row r="131" spans="1:65" s="2" customFormat="1" x14ac:dyDescent="0.25">
      <c r="A131" s="1"/>
      <c r="C131" s="1"/>
      <c r="F131" s="1"/>
      <c r="G131" s="1"/>
      <c r="H131" s="3"/>
      <c r="I131" s="3"/>
      <c r="J131" s="3"/>
      <c r="P131" s="26"/>
      <c r="Q131" s="26"/>
      <c r="R131" s="27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</row>
    <row r="132" spans="1:65" s="2" customFormat="1" x14ac:dyDescent="0.25">
      <c r="A132" s="1"/>
      <c r="C132" s="1"/>
      <c r="F132" s="1"/>
      <c r="G132" s="1"/>
      <c r="H132" s="3"/>
      <c r="I132" s="3"/>
      <c r="J132" s="3"/>
      <c r="P132" s="26"/>
      <c r="Q132" s="26"/>
      <c r="R132" s="27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</row>
    <row r="133" spans="1:65" s="2" customFormat="1" x14ac:dyDescent="0.25">
      <c r="A133" s="1"/>
      <c r="C133" s="1"/>
      <c r="F133" s="1"/>
      <c r="G133" s="1"/>
      <c r="H133" s="3"/>
      <c r="I133" s="3"/>
      <c r="J133" s="3"/>
      <c r="P133" s="26"/>
      <c r="Q133" s="26"/>
      <c r="R133" s="27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</row>
    <row r="134" spans="1:65" s="2" customFormat="1" x14ac:dyDescent="0.25">
      <c r="A134" s="1"/>
      <c r="C134" s="1"/>
      <c r="F134" s="1"/>
      <c r="G134" s="1"/>
      <c r="H134" s="3"/>
      <c r="I134" s="3"/>
      <c r="J134" s="3"/>
      <c r="P134" s="26"/>
      <c r="Q134" s="26"/>
      <c r="R134" s="27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</row>
    <row r="135" spans="1:65" s="2" customFormat="1" x14ac:dyDescent="0.25">
      <c r="A135" s="1"/>
      <c r="C135" s="1"/>
      <c r="F135" s="1"/>
      <c r="G135" s="1"/>
      <c r="H135" s="3"/>
      <c r="I135" s="3"/>
      <c r="J135" s="3"/>
      <c r="P135" s="26"/>
      <c r="Q135" s="26"/>
      <c r="R135" s="27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</row>
    <row r="136" spans="1:65" s="2" customFormat="1" x14ac:dyDescent="0.25">
      <c r="A136" s="1"/>
      <c r="C136" s="1"/>
      <c r="F136" s="1"/>
      <c r="G136" s="1"/>
      <c r="H136" s="3"/>
      <c r="I136" s="3"/>
      <c r="J136" s="3"/>
      <c r="P136" s="26"/>
      <c r="Q136" s="26"/>
      <c r="R136" s="27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</row>
    <row r="137" spans="1:65" s="2" customFormat="1" x14ac:dyDescent="0.25">
      <c r="A137" s="1"/>
      <c r="C137" s="1"/>
      <c r="F137" s="1"/>
      <c r="G137" s="1"/>
      <c r="H137" s="3"/>
      <c r="I137" s="3"/>
      <c r="J137" s="3"/>
      <c r="P137" s="26"/>
      <c r="Q137" s="26"/>
      <c r="R137" s="27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</row>
    <row r="138" spans="1:65" s="2" customFormat="1" x14ac:dyDescent="0.25">
      <c r="A138" s="1"/>
      <c r="C138" s="1"/>
      <c r="F138" s="1"/>
      <c r="G138" s="1"/>
      <c r="H138" s="3"/>
      <c r="I138" s="3"/>
      <c r="J138" s="3"/>
      <c r="P138" s="26"/>
      <c r="Q138" s="26"/>
      <c r="R138" s="27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</row>
    <row r="139" spans="1:65" s="2" customFormat="1" x14ac:dyDescent="0.25">
      <c r="A139" s="1"/>
      <c r="C139" s="1"/>
      <c r="F139" s="1"/>
      <c r="G139" s="1"/>
      <c r="H139" s="3"/>
      <c r="I139" s="3"/>
      <c r="J139" s="3"/>
      <c r="P139" s="26"/>
      <c r="Q139" s="26"/>
      <c r="R139" s="27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</row>
    <row r="140" spans="1:65" s="2" customFormat="1" x14ac:dyDescent="0.25">
      <c r="A140" s="1"/>
      <c r="C140" s="1"/>
      <c r="F140" s="1"/>
      <c r="G140" s="1"/>
      <c r="H140" s="3"/>
      <c r="I140" s="3"/>
      <c r="J140" s="3"/>
      <c r="P140" s="26"/>
      <c r="Q140" s="26"/>
      <c r="R140" s="27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</row>
    <row r="141" spans="1:65" s="2" customFormat="1" x14ac:dyDescent="0.25">
      <c r="A141" s="1"/>
      <c r="C141" s="1"/>
      <c r="F141" s="1"/>
      <c r="G141" s="1"/>
      <c r="H141" s="3"/>
      <c r="I141" s="3"/>
      <c r="J141" s="3"/>
      <c r="P141" s="26"/>
      <c r="Q141" s="26"/>
      <c r="R141" s="27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</row>
    <row r="142" spans="1:65" s="2" customFormat="1" x14ac:dyDescent="0.25">
      <c r="A142" s="1"/>
      <c r="C142" s="1"/>
      <c r="F142" s="1"/>
      <c r="G142" s="1"/>
      <c r="H142" s="3"/>
      <c r="I142" s="3"/>
      <c r="J142" s="3"/>
      <c r="P142" s="26"/>
      <c r="Q142" s="26"/>
      <c r="R142" s="27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</row>
    <row r="143" spans="1:65" s="2" customFormat="1" x14ac:dyDescent="0.25">
      <c r="A143" s="1"/>
      <c r="C143" s="1"/>
      <c r="F143" s="1"/>
      <c r="G143" s="1"/>
      <c r="H143" s="3"/>
      <c r="I143" s="3"/>
      <c r="J143" s="3"/>
      <c r="P143" s="26"/>
      <c r="Q143" s="26"/>
      <c r="R143" s="27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</row>
    <row r="144" spans="1:65" s="2" customFormat="1" x14ac:dyDescent="0.25">
      <c r="A144" s="1"/>
      <c r="C144" s="1"/>
      <c r="F144" s="1"/>
      <c r="G144" s="1"/>
      <c r="H144" s="3"/>
      <c r="I144" s="3"/>
      <c r="J144" s="3"/>
      <c r="P144" s="26"/>
      <c r="Q144" s="26"/>
      <c r="R144" s="27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</row>
    <row r="145" spans="1:65" s="2" customFormat="1" x14ac:dyDescent="0.25">
      <c r="A145" s="1"/>
      <c r="C145" s="1"/>
      <c r="F145" s="1"/>
      <c r="G145" s="1"/>
      <c r="H145" s="3"/>
      <c r="I145" s="3"/>
      <c r="J145" s="3"/>
      <c r="P145" s="26"/>
      <c r="Q145" s="26"/>
      <c r="R145" s="27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</row>
    <row r="146" spans="1:65" s="2" customFormat="1" x14ac:dyDescent="0.25">
      <c r="A146" s="1"/>
      <c r="C146" s="1"/>
      <c r="F146" s="1"/>
      <c r="G146" s="1"/>
      <c r="H146" s="3"/>
      <c r="I146" s="3"/>
      <c r="J146" s="3"/>
      <c r="P146" s="26"/>
      <c r="Q146" s="26"/>
      <c r="R146" s="27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</row>
    <row r="147" spans="1:65" s="2" customFormat="1" x14ac:dyDescent="0.25">
      <c r="A147" s="1"/>
      <c r="C147" s="1"/>
      <c r="F147" s="1"/>
      <c r="G147" s="1"/>
      <c r="H147" s="3"/>
      <c r="I147" s="3"/>
      <c r="J147" s="3"/>
      <c r="P147" s="26"/>
      <c r="Q147" s="26"/>
      <c r="R147" s="27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</row>
    <row r="148" spans="1:65" s="2" customFormat="1" x14ac:dyDescent="0.25">
      <c r="A148" s="1"/>
      <c r="C148" s="1"/>
      <c r="F148" s="1"/>
      <c r="G148" s="1"/>
      <c r="H148" s="3"/>
      <c r="I148" s="3"/>
      <c r="J148" s="3"/>
      <c r="P148" s="26"/>
      <c r="Q148" s="26"/>
      <c r="R148" s="27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</row>
    <row r="149" spans="1:65" s="2" customFormat="1" x14ac:dyDescent="0.25">
      <c r="A149" s="1"/>
      <c r="C149" s="1"/>
      <c r="F149" s="1"/>
      <c r="G149" s="1"/>
      <c r="H149" s="3"/>
      <c r="I149" s="3"/>
      <c r="J149" s="3"/>
      <c r="P149" s="26"/>
      <c r="Q149" s="26"/>
      <c r="R149" s="27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</row>
    <row r="150" spans="1:65" s="2" customFormat="1" x14ac:dyDescent="0.25">
      <c r="A150" s="1"/>
      <c r="C150" s="1"/>
      <c r="F150" s="1"/>
      <c r="G150" s="1"/>
      <c r="H150" s="3"/>
      <c r="I150" s="3"/>
      <c r="J150" s="3"/>
      <c r="P150" s="26"/>
      <c r="Q150" s="26"/>
      <c r="R150" s="27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</row>
    <row r="151" spans="1:65" s="2" customFormat="1" x14ac:dyDescent="0.25">
      <c r="A151" s="1"/>
      <c r="C151" s="1"/>
      <c r="F151" s="1"/>
      <c r="G151" s="1"/>
      <c r="H151" s="3"/>
      <c r="I151" s="3"/>
      <c r="J151" s="3"/>
      <c r="P151" s="26"/>
      <c r="Q151" s="26"/>
      <c r="R151" s="27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</row>
    <row r="152" spans="1:65" s="2" customFormat="1" x14ac:dyDescent="0.25">
      <c r="A152" s="1"/>
      <c r="C152" s="1"/>
      <c r="F152" s="1"/>
      <c r="G152" s="1"/>
      <c r="H152" s="3"/>
      <c r="I152" s="3"/>
      <c r="J152" s="3"/>
      <c r="P152" s="26"/>
      <c r="Q152" s="26"/>
      <c r="R152" s="27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</row>
    <row r="153" spans="1:65" s="2" customFormat="1" x14ac:dyDescent="0.25">
      <c r="A153" s="1"/>
      <c r="C153" s="1"/>
      <c r="F153" s="1"/>
      <c r="G153" s="1"/>
      <c r="H153" s="3"/>
      <c r="I153" s="3"/>
      <c r="J153" s="3"/>
      <c r="P153" s="26"/>
      <c r="Q153" s="26"/>
      <c r="R153" s="27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</row>
    <row r="154" spans="1:65" s="2" customFormat="1" x14ac:dyDescent="0.25">
      <c r="A154" s="1"/>
      <c r="C154" s="1"/>
      <c r="F154" s="1"/>
      <c r="G154" s="1"/>
      <c r="H154" s="3"/>
      <c r="I154" s="3"/>
      <c r="J154" s="3"/>
      <c r="P154" s="26"/>
      <c r="Q154" s="26"/>
      <c r="R154" s="27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</row>
    <row r="155" spans="1:65" s="2" customFormat="1" x14ac:dyDescent="0.25">
      <c r="A155" s="1"/>
      <c r="C155" s="1"/>
      <c r="F155" s="1"/>
      <c r="G155" s="1"/>
      <c r="H155" s="3"/>
      <c r="I155" s="3"/>
      <c r="J155" s="3"/>
      <c r="P155" s="26"/>
      <c r="Q155" s="26"/>
      <c r="R155" s="27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</row>
    <row r="156" spans="1:65" s="2" customFormat="1" x14ac:dyDescent="0.25">
      <c r="A156" s="1"/>
      <c r="C156" s="1"/>
      <c r="F156" s="1"/>
      <c r="G156" s="1"/>
      <c r="H156" s="3"/>
      <c r="I156" s="3"/>
      <c r="J156" s="3"/>
      <c r="P156" s="26"/>
      <c r="Q156" s="26"/>
      <c r="R156" s="27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</row>
    <row r="157" spans="1:65" s="2" customFormat="1" x14ac:dyDescent="0.25">
      <c r="A157" s="1"/>
      <c r="C157" s="1"/>
      <c r="F157" s="1"/>
      <c r="G157" s="1"/>
      <c r="H157" s="3"/>
      <c r="I157" s="3"/>
      <c r="J157" s="3"/>
      <c r="P157" s="26"/>
      <c r="Q157" s="26"/>
      <c r="R157" s="27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</row>
    <row r="158" spans="1:65" s="2" customFormat="1" x14ac:dyDescent="0.25">
      <c r="A158" s="1"/>
      <c r="C158" s="1"/>
      <c r="F158" s="1"/>
      <c r="G158" s="1"/>
      <c r="H158" s="3"/>
      <c r="I158" s="3"/>
      <c r="J158" s="3"/>
      <c r="P158" s="26"/>
      <c r="Q158" s="26"/>
      <c r="R158" s="27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</row>
    <row r="159" spans="1:65" s="2" customFormat="1" x14ac:dyDescent="0.25">
      <c r="A159" s="1"/>
      <c r="C159" s="1"/>
      <c r="F159" s="1"/>
      <c r="G159" s="1"/>
      <c r="H159" s="3"/>
      <c r="I159" s="3"/>
      <c r="J159" s="3"/>
      <c r="P159" s="26"/>
      <c r="Q159" s="26"/>
      <c r="R159" s="27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</row>
    <row r="160" spans="1:65" s="2" customFormat="1" x14ac:dyDescent="0.25">
      <c r="A160" s="1"/>
      <c r="C160" s="1"/>
      <c r="F160" s="1"/>
      <c r="G160" s="1"/>
      <c r="H160" s="3"/>
      <c r="I160" s="3"/>
      <c r="J160" s="3"/>
      <c r="P160" s="26"/>
      <c r="Q160" s="26"/>
      <c r="R160" s="27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</row>
    <row r="161" spans="1:65" s="2" customFormat="1" x14ac:dyDescent="0.25">
      <c r="A161" s="1"/>
      <c r="C161" s="1"/>
      <c r="F161" s="1"/>
      <c r="G161" s="1"/>
      <c r="H161" s="3"/>
      <c r="I161" s="3"/>
      <c r="J161" s="3"/>
      <c r="P161" s="26"/>
      <c r="Q161" s="26"/>
      <c r="R161" s="27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</row>
    <row r="162" spans="1:65" s="2" customFormat="1" x14ac:dyDescent="0.25">
      <c r="A162" s="1"/>
      <c r="C162" s="1"/>
      <c r="F162" s="1"/>
      <c r="G162" s="1"/>
      <c r="H162" s="3"/>
      <c r="I162" s="3"/>
      <c r="J162" s="3"/>
      <c r="P162" s="26"/>
      <c r="Q162" s="26"/>
      <c r="R162" s="27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</row>
    <row r="163" spans="1:65" s="2" customFormat="1" x14ac:dyDescent="0.25">
      <c r="A163" s="1"/>
      <c r="C163" s="1"/>
      <c r="F163" s="1"/>
      <c r="G163" s="1"/>
      <c r="H163" s="3"/>
      <c r="I163" s="3"/>
      <c r="J163" s="3"/>
      <c r="P163" s="26"/>
      <c r="Q163" s="26"/>
      <c r="R163" s="27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</row>
    <row r="164" spans="1:65" s="29" customFormat="1" x14ac:dyDescent="0.25">
      <c r="A164" s="28"/>
      <c r="C164" s="28"/>
      <c r="F164" s="28"/>
      <c r="G164" s="28"/>
      <c r="H164" s="30"/>
      <c r="I164" s="30"/>
      <c r="J164" s="30"/>
      <c r="P164" s="14"/>
      <c r="Q164" s="14"/>
      <c r="R164" s="15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</row>
  </sheetData>
  <sheetProtection password="CB18" sheet="1" formatCells="0" formatColumns="0" formatRows="0" insertColumns="0" insertRows="0" insertHyperlinks="0" deleteColumns="0" deleteRows="0" sort="0" autoFilter="0" pivotTables="0"/>
  <autoFilter ref="A9:BM108"/>
  <sortState ref="A10:BT98">
    <sortCondition ref="B10:B98"/>
  </sortState>
  <mergeCells count="18">
    <mergeCell ref="A109:H109"/>
    <mergeCell ref="O10:O108"/>
    <mergeCell ref="A116:O116"/>
    <mergeCell ref="J123:N123"/>
    <mergeCell ref="J126:N126"/>
    <mergeCell ref="A2:D2"/>
    <mergeCell ref="A119:O119"/>
    <mergeCell ref="A122:F122"/>
    <mergeCell ref="A123:F123"/>
    <mergeCell ref="A3:O3"/>
    <mergeCell ref="A4:O4"/>
    <mergeCell ref="A5:O5"/>
    <mergeCell ref="A6:O6"/>
    <mergeCell ref="A7:O7"/>
    <mergeCell ref="A112:O112"/>
    <mergeCell ref="A118:O118"/>
    <mergeCell ref="A117:O117"/>
    <mergeCell ref="K8:M8"/>
  </mergeCells>
  <pageMargins left="0.7" right="0.7" top="0.75" bottom="0.75" header="0.3" footer="0.3"/>
  <pageSetup paperSize="9" scale="23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399A9279CB549876302B0C953BF29" ma:contentTypeVersion="13" ma:contentTypeDescription="Create a new document." ma:contentTypeScope="" ma:versionID="d36e222cedabf49b691d7e81b45958a3">
  <xsd:schema xmlns:xsd="http://www.w3.org/2001/XMLSchema" xmlns:xs="http://www.w3.org/2001/XMLSchema" xmlns:p="http://schemas.microsoft.com/office/2006/metadata/properties" xmlns:ns2="e8510b5f-6aa8-4b41-ad21-0333e6d625da" xmlns:ns3="62edf88c-bd47-4408-9cff-6a35ee0b3946" xmlns:ns4="6f5c1268-c313-4c88-a7d8-4dfb6146562e" targetNamespace="http://schemas.microsoft.com/office/2006/metadata/properties" ma:root="true" ma:fieldsID="f7b84816fc71069edcad0bf285521e98" ns2:_="" ns3:_="" ns4:_="">
    <xsd:import namespace="e8510b5f-6aa8-4b41-ad21-0333e6d625da"/>
    <xsd:import namespace="62edf88c-bd47-4408-9cff-6a35ee0b3946"/>
    <xsd:import namespace="6f5c1268-c313-4c88-a7d8-4dfb614656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iteId" minOccurs="0"/>
                <xsd:element ref="ns3:WebId" minOccurs="0"/>
                <xsd:element ref="ns3:ListId" minOccurs="0"/>
                <xsd:element ref="ns3:FieldName" minOccurs="0"/>
                <xsd:element ref="ns3:ItemId" minOccurs="0"/>
                <xsd:element ref="ns3:Sorting" minOccurs="0"/>
                <xsd:element ref="ns2:SharedWithUsers" minOccurs="0"/>
                <xsd:element ref="ns4:SiteId0" minOccurs="0"/>
                <xsd:element ref="ns4:WebId0" minOccurs="0"/>
                <xsd:element ref="ns4:ListId0" minOccurs="0"/>
                <xsd:element ref="ns4:FieldName0" minOccurs="0"/>
                <xsd:element ref="ns4:ItemId0" minOccurs="0"/>
                <xsd:element ref="ns4:Sorting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0b5f-6aa8-4b41-ad21-0333e6d625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df88c-bd47-4408-9cff-6a35ee0b3946" elementFormDefault="qualified">
    <xsd:import namespace="http://schemas.microsoft.com/office/2006/documentManagement/types"/>
    <xsd:import namespace="http://schemas.microsoft.com/office/infopath/2007/PartnerControls"/>
    <xsd:element name="SiteId" ma:index="11" nillable="true" ma:displayName="SiteId" ma:indexed="true" ma:internalName="SiteId">
      <xsd:simpleType>
        <xsd:restriction base="dms:Text"/>
      </xsd:simpleType>
    </xsd:element>
    <xsd:element name="WebId" ma:index="12" nillable="true" ma:displayName="WebId" ma:indexed="true" ma:internalName="WebId">
      <xsd:simpleType>
        <xsd:restriction base="dms:Text"/>
      </xsd:simpleType>
    </xsd:element>
    <xsd:element name="ListId" ma:index="13" nillable="true" ma:displayName="ListId" ma:indexed="true" ma:internalName="ListId">
      <xsd:simpleType>
        <xsd:restriction base="dms:Text"/>
      </xsd:simpleType>
    </xsd:element>
    <xsd:element name="FieldName" ma:index="14" nillable="true" ma:displayName="FieldName" ma:indexed="true" ma:internalName="FieldName">
      <xsd:simpleType>
        <xsd:restriction base="dms:Text"/>
      </xsd:simpleType>
    </xsd:element>
    <xsd:element name="ItemId" ma:index="15" nillable="true" ma:displayName="ItemId" ma:indexed="true" ma:internalName="ItemId">
      <xsd:simpleType>
        <xsd:restriction base="dms:Number"/>
      </xsd:simpleType>
    </xsd:element>
    <xsd:element name="Sorting" ma:index="16" nillable="true" ma:displayName="Sorting" ma:internalName="Sort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c1268-c313-4c88-a7d8-4dfb6146562e" elementFormDefault="qualified">
    <xsd:import namespace="http://schemas.microsoft.com/office/2006/documentManagement/types"/>
    <xsd:import namespace="http://schemas.microsoft.com/office/infopath/2007/PartnerControls"/>
    <xsd:element name="SiteId0" ma:index="18" nillable="true" ma:displayName="SiteId" ma:internalName="SiteId0">
      <xsd:simpleType>
        <xsd:restriction base="dms:Text"/>
      </xsd:simpleType>
    </xsd:element>
    <xsd:element name="WebId0" ma:index="19" nillable="true" ma:displayName="WebId" ma:internalName="WebId0">
      <xsd:simpleType>
        <xsd:restriction base="dms:Text"/>
      </xsd:simpleType>
    </xsd:element>
    <xsd:element name="ListId0" ma:index="20" nillable="true" ma:displayName="ListId" ma:internalName="ListId0">
      <xsd:simpleType>
        <xsd:restriction base="dms:Text"/>
      </xsd:simpleType>
    </xsd:element>
    <xsd:element name="FieldName0" ma:index="21" nillable="true" ma:displayName="FieldName" ma:internalName="FieldName0">
      <xsd:simpleType>
        <xsd:restriction base="dms:Text"/>
      </xsd:simpleType>
    </xsd:element>
    <xsd:element name="ItemId0" ma:index="22" nillable="true" ma:displayName="ItemId" ma:internalName="ItemId0">
      <xsd:simpleType>
        <xsd:restriction base="dms:Number"/>
      </xsd:simpleType>
    </xsd:element>
    <xsd:element name="Sorting0" ma:index="23" nillable="true" ma:displayName="Sorting" ma:internalName="Sorting0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eldName0 xmlns="6f5c1268-c313-4c88-a7d8-4dfb6146562e" xsi:nil="true"/>
    <FieldName xmlns="62edf88c-bd47-4408-9cff-6a35ee0b3946" xsi:nil="true"/>
    <WebId xmlns="62edf88c-bd47-4408-9cff-6a35ee0b3946" xsi:nil="true"/>
    <SiteId0 xmlns="6f5c1268-c313-4c88-a7d8-4dfb6146562e" xsi:nil="true"/>
    <ListId0 xmlns="6f5c1268-c313-4c88-a7d8-4dfb6146562e" xsi:nil="true"/>
    <WebId0 xmlns="6f5c1268-c313-4c88-a7d8-4dfb6146562e" xsi:nil="true"/>
    <ItemId0 xmlns="6f5c1268-c313-4c88-a7d8-4dfb6146562e" xsi:nil="true"/>
    <ItemId xmlns="62edf88c-bd47-4408-9cff-6a35ee0b3946" xsi:nil="true"/>
    <ListId xmlns="62edf88c-bd47-4408-9cff-6a35ee0b3946" xsi:nil="true"/>
    <SiteId xmlns="62edf88c-bd47-4408-9cff-6a35ee0b3946" xsi:nil="true"/>
    <Sorting0 xmlns="6f5c1268-c313-4c88-a7d8-4dfb6146562e" xsi:nil="true"/>
    <Sorting xmlns="62edf88c-bd47-4408-9cff-6a35ee0b3946" xsi:nil="true"/>
    <_dlc_DocId xmlns="e8510b5f-6aa8-4b41-ad21-0333e6d625da" xsi:nil="true"/>
    <_dlc_DocIdUrl xmlns="e8510b5f-6aa8-4b41-ad21-0333e6d625da">
      <Url xsi:nil="true"/>
      <Description xsi:nil="true"/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2DBE26-7888-4726-A3E6-B76BBF6C1B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BE5304C-0170-4B34-A454-C9816689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0b5f-6aa8-4b41-ad21-0333e6d625da"/>
    <ds:schemaRef ds:uri="62edf88c-bd47-4408-9cff-6a35ee0b3946"/>
    <ds:schemaRef ds:uri="6f5c1268-c313-4c88-a7d8-4dfb6146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AD6511-53B9-47AE-93B6-4FF8A34405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f5c1268-c313-4c88-a7d8-4dfb6146562e"/>
    <ds:schemaRef ds:uri="e8510b5f-6aa8-4b41-ad21-0333e6d625da"/>
    <ds:schemaRef ds:uri="http://purl.org/dc/elements/1.1/"/>
    <ds:schemaRef ds:uri="62edf88c-bd47-4408-9cff-6a35ee0b394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prok0301</cp:lastModifiedBy>
  <cp:lastPrinted>2025-01-21T12:38:54Z</cp:lastPrinted>
  <dcterms:created xsi:type="dcterms:W3CDTF">2016-10-11T08:44:59Z</dcterms:created>
  <dcterms:modified xsi:type="dcterms:W3CDTF">2026-07-14T12:22:04Z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0x010100F00399A9279CB549876302B0C953BF29</vt:lpwstr>
  </property>
  <property fmtid="{D5CDD505-2E9C-101B-9397-08002B2CF9AE}" pid="3" name="_dlc_DocIdItemGuid">
    <vt:lpwstr>1381d521-4a68-4d8e-8911-b6e8e2a8598a</vt:lpwstr>
  </property>
</Properties>
</file>