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40 продажа ЗР кроп\"/>
    </mc:Choice>
  </mc:AlternateContent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'!$A$9:$BM$67</definedName>
    <definedName name="_xlnm.Print_Area" localSheetId="0">'заявка '!$A$1:$O$87</definedName>
  </definedNames>
  <calcPr calcId="162913"/>
</workbook>
</file>

<file path=xl/calcChain.xml><?xml version="1.0" encoding="utf-8"?>
<calcChain xmlns="http://schemas.openxmlformats.org/spreadsheetml/2006/main">
  <c r="M67" i="3" l="1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I10" i="3"/>
  <c r="L67" i="3" l="1"/>
  <c r="I67" i="3"/>
  <c r="L66" i="3"/>
  <c r="I66" i="3"/>
  <c r="L65" i="3"/>
  <c r="I65" i="3"/>
  <c r="L64" i="3"/>
  <c r="I64" i="3"/>
  <c r="L63" i="3"/>
  <c r="I63" i="3"/>
  <c r="L62" i="3"/>
  <c r="I62" i="3"/>
  <c r="L61" i="3"/>
  <c r="I61" i="3"/>
  <c r="L60" i="3"/>
  <c r="I60" i="3"/>
  <c r="L59" i="3"/>
  <c r="I59" i="3"/>
  <c r="L58" i="3"/>
  <c r="I58" i="3"/>
  <c r="I57" i="3" l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J68" i="3" l="1"/>
  <c r="I68" i="3"/>
  <c r="L54" i="3" l="1"/>
  <c r="L55" i="3" l="1"/>
  <c r="L56" i="3"/>
  <c r="L57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68" i="3" l="1"/>
  <c r="F69" i="3" s="1"/>
  <c r="M68" i="3" l="1"/>
  <c r="F70" i="3" s="1"/>
</calcChain>
</file>

<file path=xl/sharedStrings.xml><?xml version="1.0" encoding="utf-8"?>
<sst xmlns="http://schemas.openxmlformats.org/spreadsheetml/2006/main" count="488" uniqueCount="180">
  <si>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</si>
  <si>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</si>
  <si>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</si>
  <si>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</si>
  <si>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</si>
  <si>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</si>
  <si>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</si>
  <si>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</si>
  <si>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</si>
  <si>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</si>
  <si>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</si>
  <si>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</si>
  <si>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</si>
  <si>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</si>
  <si>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</si>
  <si>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</si>
  <si>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</si>
  <si>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</si>
  <si>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</si>
  <si>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</si>
  <si>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</si>
  <si>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-</t>
  </si>
  <si>
    <t>м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</si>
  <si>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</si>
  <si>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</si>
  <si>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</si>
  <si>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тн</t>
  </si>
  <si>
    <t>оценка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</si>
  <si>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</si>
  <si>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</si>
  <si>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</si>
  <si>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кг</t>
  </si>
  <si>
    <t>т</t>
  </si>
  <si>
    <t>ед изм к акб</t>
  </si>
  <si>
    <t>Начальная минимальная цена без НДС за ед., руб / Jump-off price, excl VAT, RUB</t>
  </si>
  <si>
    <t>шт</t>
  </si>
  <si>
    <t>НЗ1 от 30.06.2026</t>
  </si>
  <si>
    <t>АКБ</t>
  </si>
  <si>
    <t>алюминий</t>
  </si>
  <si>
    <t>довесок</t>
  </si>
  <si>
    <t>кабель</t>
  </si>
  <si>
    <t>кабель ЖИР</t>
  </si>
  <si>
    <t>тип ТМЦ</t>
  </si>
  <si>
    <t>вес единицы АКБ (расчетный)</t>
  </si>
  <si>
    <t>примерная цена</t>
  </si>
  <si>
    <t>итог (примерно)</t>
  </si>
  <si>
    <t>вес одного метра каб (примерно)</t>
  </si>
  <si>
    <t>Все данные в таблице - ориентировочные</t>
  </si>
  <si>
    <t>Демонтированная аккумуляторная батарея Sonnenschine А412/65 G6</t>
  </si>
  <si>
    <t>FR-00075739</t>
  </si>
  <si>
    <t xml:space="preserve">содержание меди </t>
  </si>
  <si>
    <t>Демонтированная аккумуляторная батарея EnerSys PowerSafe 12V101F</t>
  </si>
  <si>
    <t>Демонтированная аккумуляторная батарея PowerSafe 12V170FS</t>
  </si>
  <si>
    <t>Демонтированная акумуляторная батарея AbsolyteIIP 6-50А11, 265Ah, 2V</t>
  </si>
  <si>
    <t>Демонтированная акумуляторная батарея PowerSafe 12V190F</t>
  </si>
  <si>
    <t>Демонтированная акумуляторная батарея Sprinter S12V2800PP</t>
  </si>
  <si>
    <t>Демонтированные АКБ Absolyte IIP 100A19,900Ah, 2V</t>
  </si>
  <si>
    <t>Демонтированный провод АС-50</t>
  </si>
  <si>
    <t>Мобильная осветительная установка Lamor</t>
  </si>
  <si>
    <t>Вакуумный сборщик нефти Ro-Vac MKII</t>
  </si>
  <si>
    <t>Мотопомпа МП-800 в комплекте</t>
  </si>
  <si>
    <t>Малогабаритная мотопомпа RTG-305T</t>
  </si>
  <si>
    <t>Демонтированный кабель контрольный медный 2х2х1,5 мм2</t>
  </si>
  <si>
    <t>Демонтированный кабель силовой бронированный круглый ВБШвнг(А)-LS 4х6 мм2</t>
  </si>
  <si>
    <t>Демонтированный кабель силовой ВБШвнг(А)-LS 3х6 мм2</t>
  </si>
  <si>
    <t>Демонтированный кабель 3х6</t>
  </si>
  <si>
    <t>Демонтированный кабель контрольный медный 4х2х1,5 мм2</t>
  </si>
  <si>
    <t xml:space="preserve">Демонтированный кабель контрольный медный 8х2х1,5 </t>
  </si>
  <si>
    <t>Демонтированный кабель контрольный 10х2х1,0 мм2</t>
  </si>
  <si>
    <t>Демонтированный кабель контрольный 5х2х1,0 мм2</t>
  </si>
  <si>
    <t>Демонтированный кабель силовой медный 1х50 мм2</t>
  </si>
  <si>
    <t xml:space="preserve">Кабель силовой мед.ВВГ  1х35  </t>
  </si>
  <si>
    <t xml:space="preserve">Кабель ВБбШв -1 7х1,5  </t>
  </si>
  <si>
    <t>Демонтированный кабель силовой бронированный с многопроволочными жилами круглой формы с изоляцией и оболочкой из ПВХ пониженной пожароопасности, с заполнением, на напряжение 1 кВ сечением 5x25 мм2</t>
  </si>
  <si>
    <t>Демонтированный кабель силовой небронированный с многопроволочными жилами круглой формы с изоляцией и оболочкой из ПВХ пониженной пожароопасности, с заполнением, на напряжение 1 кВ сечением 3x6 мм2</t>
  </si>
  <si>
    <t>Демонтированный кабель контрольный с медными жилами с ПВХ изоляцией, экранированный, в ПВХ оболочке пониженной горючести до 0,66 кВ, количество и сечение жил 10х2,5 мм2</t>
  </si>
  <si>
    <t>Демонтированный кабель контрольный с медными жилами с ПВХ изоляцией, экранированный, в ПВХ оболочке пониженной горючести до 0,66 кВ, количество и сечение жил 4х2,5 мм2</t>
  </si>
  <si>
    <t>Демонтированный кабель медный 3х4 мм2</t>
  </si>
  <si>
    <t>Демонтированный кабель силовой круглый ВВГ 4х6 мм2</t>
  </si>
  <si>
    <t>Демонтированный контрольный кабель 2х2х2,5</t>
  </si>
  <si>
    <t>Демонтированный кабель контрольный 4х1,5</t>
  </si>
  <si>
    <t>Демонтированный кабель контрольный 3х2,5</t>
  </si>
  <si>
    <t>Демонтированный контрольный кабель 7х2,5</t>
  </si>
  <si>
    <t>Демонтированный кабель КУИНнг (А)-LS 4х2х1 / Dismantled cable КУИНнг (А)-LS 4х2х1</t>
  </si>
  <si>
    <t>Демонтированный кабель медный 5х16 мм2 / The dismantled cable of copper 5х16 mm2</t>
  </si>
  <si>
    <t>Демонтированный провод заземления 10мм</t>
  </si>
  <si>
    <t>Демонтированный провод медный ПВ3 1x35 мм2</t>
  </si>
  <si>
    <t>Демонтированный силовой кабель 1х70</t>
  </si>
  <si>
    <t>Демонтированный Кабель ВБШвнг(А)-LS 4х120 мм2</t>
  </si>
  <si>
    <t xml:space="preserve">Кабель одножильный HMWPE 50 мм2  </t>
  </si>
  <si>
    <t>Демонтированный силовой кабель  сечением 50мм2</t>
  </si>
  <si>
    <t>Демонтированный силовой кабель  сечением 240мм2</t>
  </si>
  <si>
    <t>Демонтированный кабель силовой бронированный с многопроволочными жилами круглой формы с изоляцией и оболочкой из ПВХ пониженной пожароопасности, с заполнением, на напряжение 1 кВ сечением 5x50 мм2</t>
  </si>
  <si>
    <t>Демонтированный силовой кабель ВВГнг(А)-LS 4x70 / Removed power cable VVGng(А)-LS 4x70</t>
  </si>
  <si>
    <t>Демонтированный провод ПуГВ 1x35 / Removed wire PuGV 1x35</t>
  </si>
  <si>
    <t>Демонтированный силовой кабель ВВГнг(А)-LS 1x240 / Removed power cable VVGng(А)-LS 1x240</t>
  </si>
  <si>
    <t>Демонтированный кабель ВВГ 4х95 / Dismantling cable ВВГ 4х95</t>
  </si>
  <si>
    <t>Демонтированный кабель ВВГ 1х50 / Dismantling cable ВВГ 1х50</t>
  </si>
  <si>
    <t>Демонтированный силовой кабель ВВГнг(А)-LS 1x120 / Removed power cable VVGng(А)-LS 1x120</t>
  </si>
  <si>
    <t>Демонтированный кабель ВВГнг-LS 5х35 / Dismantling cable ВВГнг-LS 5х35</t>
  </si>
  <si>
    <t>Демонтированный кабель ВВГнг-LS 4х35 / Dismantling cable ВВГнг-LS 4х35</t>
  </si>
  <si>
    <t>Б/У автоматический выключатель 15 А, трехполюсный, характеристика «D»  (АССВ 15, FAL34015)</t>
  </si>
  <si>
    <t>Б/У постоянный проволочный резистор 150W101RJF</t>
  </si>
  <si>
    <t>Б/У Щит силовой РВ-1</t>
  </si>
  <si>
    <t>Демонтированная комплектная конденсаторная установка мощностью 50 кВАр</t>
  </si>
  <si>
    <t>Демонтированная комплектная конденсаторная установка мощностью 100 кВАр</t>
  </si>
  <si>
    <t>Демонтированная Воздушная компрессорная установка (в составе: компрессора, осушители воздуха, и прочее вспомогательное оборудование)</t>
  </si>
  <si>
    <t>Станок плоскошлифовальный демонтированный</t>
  </si>
  <si>
    <t>шт.</t>
  </si>
  <si>
    <t>км</t>
  </si>
  <si>
    <t>FR-00075742</t>
  </si>
  <si>
    <t>FR-00076394</t>
  </si>
  <si>
    <t>FR-00076171</t>
  </si>
  <si>
    <t>FR-00076176</t>
  </si>
  <si>
    <t>FR-00076177</t>
  </si>
  <si>
    <t>FR-00004452</t>
  </si>
  <si>
    <t>FR-00076423</t>
  </si>
  <si>
    <t>FR-00068326</t>
  </si>
  <si>
    <t>FR-00068257</t>
  </si>
  <si>
    <t>FR-00068501</t>
  </si>
  <si>
    <t>FR-00068312</t>
  </si>
  <si>
    <t>FR-00048117</t>
  </si>
  <si>
    <t>FR-00017038</t>
  </si>
  <si>
    <t>FR-00027921</t>
  </si>
  <si>
    <t>FR-00025285</t>
  </si>
  <si>
    <t>FR-00010734</t>
  </si>
  <si>
    <t>FR-00020608</t>
  </si>
  <si>
    <t>FR-00051482</t>
  </si>
  <si>
    <t>FR-00018668</t>
  </si>
  <si>
    <t>FR-00052536</t>
  </si>
  <si>
    <t>FR-00021274</t>
  </si>
  <si>
    <t>FR-00053162</t>
  </si>
  <si>
    <t>FR-00076417</t>
  </si>
  <si>
    <t>FR-00076418</t>
  </si>
  <si>
    <t>FR-00076419</t>
  </si>
  <si>
    <t>FR-00076420</t>
  </si>
  <si>
    <t>FR-00006937</t>
  </si>
  <si>
    <t>FR-00057694</t>
  </si>
  <si>
    <t>FR-00076424</t>
  </si>
  <si>
    <t>FR-00076425</t>
  </si>
  <si>
    <t>FR-00076426</t>
  </si>
  <si>
    <t>FR-00024139</t>
  </si>
  <si>
    <t>1103662</t>
  </si>
  <si>
    <t>1104703</t>
  </si>
  <si>
    <t>FR-00058170</t>
  </si>
  <si>
    <t>FR-00076262</t>
  </si>
  <si>
    <t>FR-00035001</t>
  </si>
  <si>
    <t>FR-00011851</t>
  </si>
  <si>
    <t>FR-00008643</t>
  </si>
  <si>
    <t>FR-00013359</t>
  </si>
  <si>
    <t>FR-00038718</t>
  </si>
  <si>
    <t>FR-00076412</t>
  </si>
  <si>
    <t>1116921</t>
  </si>
  <si>
    <t>1116923</t>
  </si>
  <si>
    <t>1116922</t>
  </si>
  <si>
    <t>3006242</t>
  </si>
  <si>
    <t>1092699</t>
  </si>
  <si>
    <t>1116919</t>
  </si>
  <si>
    <t>1092691</t>
  </si>
  <si>
    <t>1092696</t>
  </si>
  <si>
    <t>FR-00046009</t>
  </si>
  <si>
    <t>FR-00051659</t>
  </si>
  <si>
    <t>FR-00004201</t>
  </si>
  <si>
    <t>FR-00068307</t>
  </si>
  <si>
    <t>FR-00068253</t>
  </si>
  <si>
    <t>FR-00016634</t>
  </si>
  <si>
    <t>FR-00068615</t>
  </si>
  <si>
    <t>ЗР</t>
  </si>
  <si>
    <t>кабель жир</t>
  </si>
  <si>
    <t>крупногабарит</t>
  </si>
  <si>
    <t>Закупка №0065-PROC-2026 Реализация электротехнических неликвидных ТМЦ Кропоткин / 
Purchase №0065-PROC-2026 Sales of electrical illiquid inventory items of the West Region</t>
  </si>
  <si>
    <t xml:space="preserve">Склад НПС "Кропоткинская"
РФ, Краснодарский край, Кавказский район </t>
  </si>
  <si>
    <t>1. Предложение Покупателя в обязательном порядке должно включать все позиции тендера №0065-PROC-2026 (предложения на часть позиций не будут рассматриваться).
The Buyer's offer must necessarily include all the positions of tender no.0065-PROC-2026</t>
  </si>
  <si>
    <t xml:space="preserve">Итого НДС (22%) составляет: / Total Vat  (22%) 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</si>
  <si>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 НПС "Кропоткинская" РФ, Краснодарский край, Кавказский район </t>
    </r>
  </si>
  <si>
    <t>Начальная минимальная сумма без НДС 22%, руб / Jump-off total price, without VAT 22%, RUB</t>
  </si>
  <si>
    <t>Начальная минимальная сумма с НДС 22%, руб / Jump-off total price, incl VAT 22%, RUB</t>
  </si>
  <si>
    <t>Цена за ед. без НДС 22%, руб/ Price per ea price, excl VAT 22%, RUB</t>
  </si>
  <si>
    <t>Сумма без НДС 22%, руб/ Total price without VAT 22%, RUB</t>
  </si>
  <si>
    <t>Сумма с НДС 22%, руб /  Total price  excl VAT 22%,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</si>
</sst>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83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7" fontId="0" fillId="0" borderId="0" xfId="2" applyNumberFormat="1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167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7" fontId="0" fillId="0" borderId="0" xfId="2" applyNumberFormat="1" applyFont="1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167" fontId="0" fillId="0" borderId="0" xfId="2" applyNumberFormat="1" applyFont="1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3"/>
  <sheetViews>
    <sheetView tabSelected="1" view="pageBreakPreview" topLeftCell="A61" zoomScale="55" zoomScaleNormal="70" zoomScaleSheetLayoutView="55" workbookViewId="0">
      <selection activeCell="D14" sqref="D14"/>
    </sheetView>
  </sheetViews>
  <sheetFormatPr defaultColWidth="9.140625" defaultRowHeight="18.75" x14ac:dyDescent="0.25"/>
  <cols>
    <col min="1" max="1" width="9.140625" style="10"/>
    <col min="2" max="2" width="15.85546875" style="6" customWidth="1"/>
    <col min="3" max="3" width="11.42578125" style="10" customWidth="1"/>
    <col min="4" max="4" width="113.5703125" style="6" customWidth="1"/>
    <col min="5" max="5" width="30.5703125" style="6" hidden="1" customWidth="1"/>
    <col min="6" max="6" width="17.42578125" style="10" customWidth="1"/>
    <col min="7" max="7" width="20.42578125" style="10" bestFit="1" customWidth="1"/>
    <col min="8" max="8" width="23.85546875" style="11" customWidth="1"/>
    <col min="9" max="9" width="26.7109375" style="11" customWidth="1"/>
    <col min="10" max="10" width="27.5703125" style="11" customWidth="1"/>
    <col min="11" max="12" width="23.85546875" style="6" customWidth="1"/>
    <col min="13" max="13" width="22.5703125" style="6" customWidth="1"/>
    <col min="14" max="14" width="18" style="6" customWidth="1"/>
    <col min="15" max="15" width="28" style="6" customWidth="1"/>
    <col min="16" max="16" width="8.85546875" style="14" customWidth="1"/>
    <col min="17" max="17" width="36.42578125" style="14" hidden="1" customWidth="1"/>
    <col min="18" max="18" width="32.28515625" style="15" hidden="1" customWidth="1"/>
    <col min="19" max="19" width="8.85546875" style="14" hidden="1" customWidth="1"/>
    <col min="20" max="20" width="29.7109375" style="14" hidden="1" customWidth="1"/>
    <col min="21" max="21" width="16.42578125" style="14" hidden="1" customWidth="1"/>
    <col min="22" max="23" width="19" style="14" hidden="1" customWidth="1"/>
    <col min="24" max="24" width="22" style="14" hidden="1" customWidth="1"/>
    <col min="25" max="25" width="22.85546875" style="14" hidden="1" customWidth="1"/>
    <col min="26" max="65" width="8.85546875" style="14" customWidth="1"/>
    <col min="66" max="16384" width="9.140625" style="6"/>
  </cols>
  <sheetData>
    <row r="1" spans="1:65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31"/>
      <c r="Q1" s="31"/>
      <c r="R1" s="5"/>
      <c r="S1" s="31"/>
      <c r="T1" s="31"/>
      <c r="U1" s="31"/>
      <c r="V1" s="31"/>
      <c r="W1" s="64"/>
      <c r="X1" s="31"/>
      <c r="Y1" s="3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ht="21" x14ac:dyDescent="0.35">
      <c r="A2" s="65" t="s">
        <v>2</v>
      </c>
      <c r="B2" s="65"/>
      <c r="C2" s="65"/>
      <c r="D2" s="65"/>
      <c r="E2" s="46"/>
      <c r="F2" s="7"/>
      <c r="G2" s="7"/>
      <c r="H2" s="8"/>
      <c r="I2" s="8"/>
      <c r="J2" s="8"/>
      <c r="K2" s="9"/>
      <c r="L2" s="9"/>
      <c r="M2" s="9"/>
      <c r="N2" s="9"/>
      <c r="O2" s="9"/>
      <c r="P2" s="31"/>
      <c r="Q2" s="31"/>
      <c r="R2" s="5"/>
      <c r="S2" s="31"/>
      <c r="T2" s="31"/>
      <c r="U2" s="31"/>
      <c r="V2" s="31"/>
      <c r="W2" s="64"/>
      <c r="X2" s="31"/>
      <c r="Y2" s="3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ht="20.25" x14ac:dyDescent="0.25">
      <c r="A3" s="69" t="s">
        <v>12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31"/>
      <c r="Q3" s="31"/>
      <c r="R3" s="5"/>
      <c r="S3" s="31"/>
      <c r="T3" s="31"/>
      <c r="U3" s="31"/>
      <c r="V3" s="31"/>
      <c r="W3" s="64"/>
      <c r="X3" s="31"/>
      <c r="Y3" s="31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ht="58.5" customHeight="1" x14ac:dyDescent="0.25">
      <c r="A4" s="69" t="s">
        <v>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31"/>
      <c r="Q4" s="31"/>
      <c r="R4" s="5"/>
      <c r="S4" s="31"/>
      <c r="T4" s="31"/>
      <c r="U4" s="31"/>
      <c r="V4" s="31"/>
      <c r="W4" s="64"/>
      <c r="X4" s="31"/>
      <c r="Y4" s="31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</row>
    <row r="5" spans="1:65" ht="20.25" x14ac:dyDescent="0.25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31"/>
      <c r="Q5" s="31"/>
      <c r="R5" s="5"/>
      <c r="S5" s="31"/>
      <c r="T5" s="31"/>
      <c r="U5" s="31"/>
      <c r="V5" s="31"/>
      <c r="W5" s="64"/>
      <c r="X5" s="31"/>
      <c r="Y5" s="31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ht="20.25" x14ac:dyDescent="0.25">
      <c r="A6" s="71" t="s">
        <v>13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31"/>
      <c r="Q6" s="31"/>
      <c r="R6" s="5"/>
      <c r="S6" s="31"/>
      <c r="T6" s="31"/>
      <c r="U6" s="31"/>
      <c r="V6" s="31"/>
      <c r="W6" s="64"/>
      <c r="X6" s="31"/>
      <c r="Y6" s="3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60" customHeight="1" x14ac:dyDescent="0.25">
      <c r="A7" s="72" t="s">
        <v>170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31"/>
      <c r="Q7" s="31"/>
      <c r="R7" s="63" t="s">
        <v>47</v>
      </c>
      <c r="S7" s="31"/>
      <c r="T7" s="31"/>
      <c r="U7" s="31"/>
      <c r="V7" s="31"/>
      <c r="W7" s="64"/>
      <c r="X7" s="31"/>
      <c r="Y7" s="3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ht="21" x14ac:dyDescent="0.25">
      <c r="K8" s="75" t="s">
        <v>19</v>
      </c>
      <c r="L8" s="76"/>
      <c r="M8" s="76"/>
      <c r="P8" s="31"/>
      <c r="Q8" s="31"/>
      <c r="R8" s="5"/>
      <c r="S8" s="31"/>
      <c r="T8" s="31"/>
      <c r="U8" s="31"/>
      <c r="V8" s="31"/>
      <c r="W8" s="64"/>
      <c r="X8" s="31"/>
      <c r="Y8" s="3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ht="99" x14ac:dyDescent="0.25">
      <c r="A9" s="33" t="s">
        <v>7</v>
      </c>
      <c r="B9" s="33" t="s">
        <v>14</v>
      </c>
      <c r="C9" s="33" t="s">
        <v>3</v>
      </c>
      <c r="D9" s="33" t="s">
        <v>4</v>
      </c>
      <c r="E9" s="33" t="s">
        <v>20</v>
      </c>
      <c r="F9" s="33" t="s">
        <v>1</v>
      </c>
      <c r="G9" s="33" t="s">
        <v>8</v>
      </c>
      <c r="H9" s="34" t="s">
        <v>34</v>
      </c>
      <c r="I9" s="34" t="s">
        <v>175</v>
      </c>
      <c r="J9" s="34" t="s">
        <v>176</v>
      </c>
      <c r="K9" s="56" t="s">
        <v>177</v>
      </c>
      <c r="L9" s="56" t="s">
        <v>178</v>
      </c>
      <c r="M9" s="56" t="s">
        <v>179</v>
      </c>
      <c r="N9" s="55" t="s">
        <v>6</v>
      </c>
      <c r="O9" s="55" t="s">
        <v>15</v>
      </c>
      <c r="P9" s="43"/>
      <c r="Q9" s="43" t="s">
        <v>27</v>
      </c>
      <c r="R9" s="59" t="s">
        <v>42</v>
      </c>
      <c r="S9" s="60"/>
      <c r="T9" s="60" t="s">
        <v>43</v>
      </c>
      <c r="U9" s="60" t="s">
        <v>33</v>
      </c>
      <c r="V9" s="60" t="s">
        <v>46</v>
      </c>
      <c r="W9" s="60" t="s">
        <v>50</v>
      </c>
      <c r="X9" s="60" t="s">
        <v>44</v>
      </c>
      <c r="Y9" s="61" t="s">
        <v>45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4" customFormat="1" ht="20.25" customHeight="1" x14ac:dyDescent="0.25">
      <c r="A10" s="35">
        <v>1</v>
      </c>
      <c r="B10" s="36" t="s">
        <v>110</v>
      </c>
      <c r="C10" s="35" t="s">
        <v>167</v>
      </c>
      <c r="D10" s="36" t="s">
        <v>51</v>
      </c>
      <c r="E10" s="37"/>
      <c r="F10" s="38" t="s">
        <v>108</v>
      </c>
      <c r="G10" s="39">
        <v>18</v>
      </c>
      <c r="H10" s="40">
        <v>417</v>
      </c>
      <c r="I10" s="41">
        <f>H10*G10</f>
        <v>7506</v>
      </c>
      <c r="J10" s="41">
        <f>H10*1.22*G10</f>
        <v>9157.32</v>
      </c>
      <c r="K10" s="12">
        <v>0</v>
      </c>
      <c r="L10" s="12">
        <f t="shared" ref="L10:L53" si="0">K10*G10</f>
        <v>0</v>
      </c>
      <c r="M10" s="32">
        <f>K10*G10*1.22</f>
        <v>0</v>
      </c>
      <c r="N10" s="58" t="s">
        <v>28</v>
      </c>
      <c r="O10" s="77" t="s">
        <v>171</v>
      </c>
      <c r="P10" s="43"/>
      <c r="Q10" s="43" t="s">
        <v>36</v>
      </c>
      <c r="R10" s="59" t="s">
        <v>37</v>
      </c>
      <c r="S10" s="60"/>
      <c r="T10" s="60">
        <v>9.1999999999999993</v>
      </c>
      <c r="U10" s="60" t="s">
        <v>31</v>
      </c>
      <c r="V10" s="60"/>
      <c r="W10" s="60"/>
      <c r="X10" s="60">
        <v>30</v>
      </c>
      <c r="Y10" s="61">
        <v>7506</v>
      </c>
    </row>
    <row r="11" spans="1:65" s="4" customFormat="1" ht="37.5" x14ac:dyDescent="0.25">
      <c r="A11" s="35">
        <v>2</v>
      </c>
      <c r="B11" s="36" t="s">
        <v>111</v>
      </c>
      <c r="C11" s="35" t="s">
        <v>167</v>
      </c>
      <c r="D11" s="36" t="s">
        <v>52</v>
      </c>
      <c r="E11" s="37"/>
      <c r="F11" s="38" t="s">
        <v>35</v>
      </c>
      <c r="G11" s="39">
        <v>7</v>
      </c>
      <c r="H11" s="40">
        <v>658</v>
      </c>
      <c r="I11" s="41">
        <f t="shared" ref="I11:I57" si="1">H11*G11</f>
        <v>4606</v>
      </c>
      <c r="J11" s="41">
        <f t="shared" ref="J11:J67" si="2">H11*1.22*G11</f>
        <v>5619.32</v>
      </c>
      <c r="K11" s="12">
        <v>0</v>
      </c>
      <c r="L11" s="12">
        <f t="shared" si="0"/>
        <v>0</v>
      </c>
      <c r="M11" s="32">
        <f t="shared" ref="M11:M67" si="3">K11*G11*1.22</f>
        <v>0</v>
      </c>
      <c r="N11" s="58" t="s">
        <v>28</v>
      </c>
      <c r="O11" s="78"/>
      <c r="P11" s="43"/>
      <c r="Q11" s="43" t="s">
        <v>36</v>
      </c>
      <c r="R11" s="59" t="s">
        <v>37</v>
      </c>
      <c r="S11" s="60"/>
      <c r="T11" s="60">
        <v>50.8</v>
      </c>
      <c r="U11" s="60" t="s">
        <v>31</v>
      </c>
      <c r="V11" s="60"/>
      <c r="W11" s="60"/>
      <c r="X11" s="60">
        <v>30</v>
      </c>
      <c r="Y11" s="61">
        <v>4606</v>
      </c>
    </row>
    <row r="12" spans="1:65" s="4" customFormat="1" ht="37.5" x14ac:dyDescent="0.25">
      <c r="A12" s="35">
        <v>3</v>
      </c>
      <c r="B12" s="36" t="s">
        <v>49</v>
      </c>
      <c r="C12" s="35" t="s">
        <v>167</v>
      </c>
      <c r="D12" s="36" t="s">
        <v>48</v>
      </c>
      <c r="E12" s="37"/>
      <c r="F12" s="38" t="s">
        <v>108</v>
      </c>
      <c r="G12" s="39">
        <v>34</v>
      </c>
      <c r="H12" s="40">
        <v>298</v>
      </c>
      <c r="I12" s="41">
        <f t="shared" si="1"/>
        <v>10132</v>
      </c>
      <c r="J12" s="41">
        <f t="shared" si="2"/>
        <v>12361.04</v>
      </c>
      <c r="K12" s="12">
        <v>0</v>
      </c>
      <c r="L12" s="12">
        <f t="shared" si="0"/>
        <v>0</v>
      </c>
      <c r="M12" s="32">
        <f t="shared" si="3"/>
        <v>0</v>
      </c>
      <c r="N12" s="58" t="s">
        <v>28</v>
      </c>
      <c r="O12" s="78"/>
      <c r="P12" s="43"/>
      <c r="Q12" s="43" t="s">
        <v>36</v>
      </c>
      <c r="R12" s="59" t="s">
        <v>37</v>
      </c>
      <c r="S12" s="60"/>
      <c r="T12" s="60">
        <v>23</v>
      </c>
      <c r="U12" s="60" t="s">
        <v>31</v>
      </c>
      <c r="V12" s="60"/>
      <c r="W12" s="60"/>
      <c r="X12" s="60">
        <v>30</v>
      </c>
      <c r="Y12" s="61">
        <v>10132</v>
      </c>
    </row>
    <row r="13" spans="1:65" s="4" customFormat="1" ht="37.5" x14ac:dyDescent="0.25">
      <c r="A13" s="35">
        <v>4</v>
      </c>
      <c r="B13" s="36" t="s">
        <v>112</v>
      </c>
      <c r="C13" s="35" t="s">
        <v>167</v>
      </c>
      <c r="D13" s="36" t="s">
        <v>53</v>
      </c>
      <c r="E13" s="37"/>
      <c r="F13" s="38" t="s">
        <v>108</v>
      </c>
      <c r="G13" s="39">
        <v>10</v>
      </c>
      <c r="H13" s="40">
        <v>1839</v>
      </c>
      <c r="I13" s="41">
        <f t="shared" si="1"/>
        <v>18390</v>
      </c>
      <c r="J13" s="41">
        <f t="shared" si="2"/>
        <v>22435.8</v>
      </c>
      <c r="K13" s="12">
        <v>0</v>
      </c>
      <c r="L13" s="12">
        <f t="shared" si="0"/>
        <v>0</v>
      </c>
      <c r="M13" s="32">
        <f t="shared" si="3"/>
        <v>0</v>
      </c>
      <c r="N13" s="58" t="s">
        <v>28</v>
      </c>
      <c r="O13" s="78"/>
      <c r="P13" s="43"/>
      <c r="Q13" s="43" t="s">
        <v>36</v>
      </c>
      <c r="R13" s="59" t="s">
        <v>37</v>
      </c>
      <c r="S13" s="60"/>
      <c r="T13" s="60">
        <v>27</v>
      </c>
      <c r="U13" s="60" t="s">
        <v>31</v>
      </c>
      <c r="V13" s="60"/>
      <c r="W13" s="60"/>
      <c r="X13" s="60">
        <v>30</v>
      </c>
      <c r="Y13" s="61">
        <v>18390</v>
      </c>
    </row>
    <row r="14" spans="1:65" s="4" customFormat="1" ht="37.5" x14ac:dyDescent="0.25">
      <c r="A14" s="35">
        <v>5</v>
      </c>
      <c r="B14" s="36" t="s">
        <v>113</v>
      </c>
      <c r="C14" s="35" t="s">
        <v>167</v>
      </c>
      <c r="D14" s="36" t="s">
        <v>54</v>
      </c>
      <c r="E14" s="37"/>
      <c r="F14" s="38" t="s">
        <v>108</v>
      </c>
      <c r="G14" s="39">
        <v>1</v>
      </c>
      <c r="H14" s="40">
        <v>742</v>
      </c>
      <c r="I14" s="41">
        <f t="shared" si="1"/>
        <v>742</v>
      </c>
      <c r="J14" s="41">
        <f t="shared" si="2"/>
        <v>905.24</v>
      </c>
      <c r="K14" s="12">
        <v>0</v>
      </c>
      <c r="L14" s="12">
        <f t="shared" si="0"/>
        <v>0</v>
      </c>
      <c r="M14" s="32">
        <f t="shared" si="3"/>
        <v>0</v>
      </c>
      <c r="N14" s="58" t="s">
        <v>28</v>
      </c>
      <c r="O14" s="78"/>
      <c r="P14" s="43"/>
      <c r="Q14" s="43" t="s">
        <v>36</v>
      </c>
      <c r="R14" s="59" t="s">
        <v>37</v>
      </c>
      <c r="S14" s="60"/>
      <c r="T14" s="60">
        <v>44.2</v>
      </c>
      <c r="U14" s="60" t="s">
        <v>31</v>
      </c>
      <c r="V14" s="60"/>
      <c r="W14" s="60"/>
      <c r="X14" s="60">
        <v>30</v>
      </c>
      <c r="Y14" s="61">
        <v>742</v>
      </c>
    </row>
    <row r="15" spans="1:65" s="4" customFormat="1" ht="37.5" x14ac:dyDescent="0.25">
      <c r="A15" s="35">
        <v>6</v>
      </c>
      <c r="B15" s="36" t="s">
        <v>114</v>
      </c>
      <c r="C15" s="35" t="s">
        <v>167</v>
      </c>
      <c r="D15" s="36" t="s">
        <v>55</v>
      </c>
      <c r="E15" s="37"/>
      <c r="F15" s="38" t="s">
        <v>108</v>
      </c>
      <c r="G15" s="39">
        <v>4</v>
      </c>
      <c r="H15" s="40">
        <v>337</v>
      </c>
      <c r="I15" s="41">
        <f t="shared" si="1"/>
        <v>1348</v>
      </c>
      <c r="J15" s="41">
        <f t="shared" si="2"/>
        <v>1644.56</v>
      </c>
      <c r="K15" s="12">
        <v>0</v>
      </c>
      <c r="L15" s="12">
        <f t="shared" si="0"/>
        <v>0</v>
      </c>
      <c r="M15" s="32">
        <f t="shared" si="3"/>
        <v>0</v>
      </c>
      <c r="N15" s="58" t="s">
        <v>28</v>
      </c>
      <c r="O15" s="78"/>
      <c r="P15" s="43"/>
      <c r="Q15" s="43" t="s">
        <v>36</v>
      </c>
      <c r="R15" s="59" t="s">
        <v>37</v>
      </c>
      <c r="S15" s="60"/>
      <c r="T15" s="60">
        <v>47</v>
      </c>
      <c r="U15" s="60" t="s">
        <v>31</v>
      </c>
      <c r="V15" s="60"/>
      <c r="W15" s="60"/>
      <c r="X15" s="60">
        <v>30</v>
      </c>
      <c r="Y15" s="61">
        <v>1348</v>
      </c>
    </row>
    <row r="16" spans="1:65" s="4" customFormat="1" ht="37.5" x14ac:dyDescent="0.25">
      <c r="A16" s="35">
        <v>7</v>
      </c>
      <c r="B16" s="36" t="s">
        <v>115</v>
      </c>
      <c r="C16" s="35" t="s">
        <v>167</v>
      </c>
      <c r="D16" s="36" t="s">
        <v>56</v>
      </c>
      <c r="E16" s="37"/>
      <c r="F16" s="38" t="s">
        <v>108</v>
      </c>
      <c r="G16" s="39">
        <v>816</v>
      </c>
      <c r="H16" s="40">
        <v>298</v>
      </c>
      <c r="I16" s="41">
        <f t="shared" si="1"/>
        <v>243168</v>
      </c>
      <c r="J16" s="41">
        <f t="shared" si="2"/>
        <v>296664.96000000002</v>
      </c>
      <c r="K16" s="12">
        <v>0</v>
      </c>
      <c r="L16" s="12">
        <f t="shared" si="0"/>
        <v>0</v>
      </c>
      <c r="M16" s="32">
        <f t="shared" si="3"/>
        <v>0</v>
      </c>
      <c r="N16" s="58" t="s">
        <v>28</v>
      </c>
      <c r="O16" s="78"/>
      <c r="P16" s="43"/>
      <c r="Q16" s="43" t="s">
        <v>36</v>
      </c>
      <c r="R16" s="59" t="s">
        <v>37</v>
      </c>
      <c r="S16" s="60"/>
      <c r="T16" s="60">
        <v>17.7</v>
      </c>
      <c r="U16" s="60" t="s">
        <v>31</v>
      </c>
      <c r="V16" s="60"/>
      <c r="W16" s="60"/>
      <c r="X16" s="60">
        <v>30</v>
      </c>
      <c r="Y16" s="61">
        <v>243168</v>
      </c>
    </row>
    <row r="17" spans="1:25" s="4" customFormat="1" ht="37.5" x14ac:dyDescent="0.25">
      <c r="A17" s="35">
        <v>8</v>
      </c>
      <c r="B17" s="36" t="s">
        <v>116</v>
      </c>
      <c r="C17" s="35" t="s">
        <v>167</v>
      </c>
      <c r="D17" s="36" t="s">
        <v>57</v>
      </c>
      <c r="E17" s="37"/>
      <c r="F17" s="38" t="s">
        <v>109</v>
      </c>
      <c r="G17" s="39">
        <v>0.91500000000000004</v>
      </c>
      <c r="H17" s="40">
        <v>8470</v>
      </c>
      <c r="I17" s="41">
        <f t="shared" si="1"/>
        <v>7750.05</v>
      </c>
      <c r="J17" s="41">
        <f t="shared" si="2"/>
        <v>9455.0609999999997</v>
      </c>
      <c r="K17" s="12">
        <v>0</v>
      </c>
      <c r="L17" s="12">
        <f t="shared" si="0"/>
        <v>0</v>
      </c>
      <c r="M17" s="32">
        <f t="shared" si="3"/>
        <v>0</v>
      </c>
      <c r="N17" s="58" t="s">
        <v>28</v>
      </c>
      <c r="O17" s="78"/>
      <c r="P17" s="43"/>
      <c r="Q17" s="43" t="s">
        <v>36</v>
      </c>
      <c r="R17" s="59" t="s">
        <v>38</v>
      </c>
      <c r="S17" s="60"/>
      <c r="T17" s="60"/>
      <c r="U17" s="60" t="s">
        <v>31</v>
      </c>
      <c r="V17" s="60"/>
      <c r="W17" s="60"/>
      <c r="X17" s="60">
        <v>200</v>
      </c>
      <c r="Y17" s="61">
        <v>7750</v>
      </c>
    </row>
    <row r="18" spans="1:25" s="4" customFormat="1" ht="37.5" x14ac:dyDescent="0.25">
      <c r="A18" s="35">
        <v>9</v>
      </c>
      <c r="B18" s="36" t="s">
        <v>117</v>
      </c>
      <c r="C18" s="35" t="s">
        <v>167</v>
      </c>
      <c r="D18" s="36" t="s">
        <v>58</v>
      </c>
      <c r="E18" s="37"/>
      <c r="F18" s="38" t="s">
        <v>35</v>
      </c>
      <c r="G18" s="39">
        <v>3</v>
      </c>
      <c r="H18" s="40">
        <v>11598</v>
      </c>
      <c r="I18" s="41">
        <f t="shared" si="1"/>
        <v>34794</v>
      </c>
      <c r="J18" s="41">
        <f t="shared" si="2"/>
        <v>42448.68</v>
      </c>
      <c r="K18" s="12">
        <v>0</v>
      </c>
      <c r="L18" s="12">
        <f t="shared" si="0"/>
        <v>0</v>
      </c>
      <c r="M18" s="32">
        <f t="shared" si="3"/>
        <v>0</v>
      </c>
      <c r="N18" s="58" t="s">
        <v>28</v>
      </c>
      <c r="O18" s="78"/>
      <c r="P18" s="43"/>
      <c r="Q18" s="43" t="s">
        <v>36</v>
      </c>
      <c r="R18" s="59" t="s">
        <v>39</v>
      </c>
      <c r="S18" s="60"/>
      <c r="T18" s="60"/>
      <c r="U18" s="60" t="s">
        <v>31</v>
      </c>
      <c r="V18" s="60"/>
      <c r="W18" s="60"/>
      <c r="X18" s="60"/>
      <c r="Y18" s="61">
        <v>34794</v>
      </c>
    </row>
    <row r="19" spans="1:25" s="4" customFormat="1" ht="37.5" x14ac:dyDescent="0.25">
      <c r="A19" s="35">
        <v>10</v>
      </c>
      <c r="B19" s="36" t="s">
        <v>118</v>
      </c>
      <c r="C19" s="35" t="s">
        <v>167</v>
      </c>
      <c r="D19" s="36" t="s">
        <v>59</v>
      </c>
      <c r="E19" s="37"/>
      <c r="F19" s="38" t="s">
        <v>35</v>
      </c>
      <c r="G19" s="39">
        <v>3</v>
      </c>
      <c r="H19" s="40">
        <v>12811</v>
      </c>
      <c r="I19" s="41">
        <f t="shared" si="1"/>
        <v>38433</v>
      </c>
      <c r="J19" s="41">
        <f t="shared" si="2"/>
        <v>46888.26</v>
      </c>
      <c r="K19" s="12">
        <v>0</v>
      </c>
      <c r="L19" s="12">
        <f t="shared" si="0"/>
        <v>0</v>
      </c>
      <c r="M19" s="32">
        <f t="shared" si="3"/>
        <v>0</v>
      </c>
      <c r="N19" s="58" t="s">
        <v>28</v>
      </c>
      <c r="O19" s="78"/>
      <c r="P19" s="43"/>
      <c r="Q19" s="43" t="s">
        <v>36</v>
      </c>
      <c r="R19" s="59" t="s">
        <v>39</v>
      </c>
      <c r="S19" s="60"/>
      <c r="T19" s="60"/>
      <c r="U19" s="60" t="s">
        <v>31</v>
      </c>
      <c r="V19" s="60"/>
      <c r="W19" s="60"/>
      <c r="X19" s="60"/>
      <c r="Y19" s="61">
        <v>38433</v>
      </c>
    </row>
    <row r="20" spans="1:25" s="4" customFormat="1" ht="37.5" x14ac:dyDescent="0.25">
      <c r="A20" s="35">
        <v>11</v>
      </c>
      <c r="B20" s="36" t="s">
        <v>119</v>
      </c>
      <c r="C20" s="35" t="s">
        <v>167</v>
      </c>
      <c r="D20" s="36" t="s">
        <v>60</v>
      </c>
      <c r="E20" s="37"/>
      <c r="F20" s="38" t="s">
        <v>35</v>
      </c>
      <c r="G20" s="39">
        <v>1</v>
      </c>
      <c r="H20" s="40">
        <v>26721</v>
      </c>
      <c r="I20" s="41">
        <f t="shared" si="1"/>
        <v>26721</v>
      </c>
      <c r="J20" s="41">
        <f t="shared" si="2"/>
        <v>32599.62</v>
      </c>
      <c r="K20" s="12">
        <v>0</v>
      </c>
      <c r="L20" s="12">
        <f t="shared" si="0"/>
        <v>0</v>
      </c>
      <c r="M20" s="32">
        <f t="shared" si="3"/>
        <v>0</v>
      </c>
      <c r="N20" s="58" t="s">
        <v>28</v>
      </c>
      <c r="O20" s="78"/>
      <c r="P20" s="43"/>
      <c r="Q20" s="43" t="s">
        <v>36</v>
      </c>
      <c r="R20" s="59" t="s">
        <v>39</v>
      </c>
      <c r="S20" s="60"/>
      <c r="T20" s="60"/>
      <c r="U20" s="60" t="s">
        <v>31</v>
      </c>
      <c r="V20" s="60"/>
      <c r="W20" s="60"/>
      <c r="X20" s="60"/>
      <c r="Y20" s="61">
        <v>26721</v>
      </c>
    </row>
    <row r="21" spans="1:25" s="4" customFormat="1" ht="37.5" x14ac:dyDescent="0.25">
      <c r="A21" s="35">
        <v>12</v>
      </c>
      <c r="B21" s="36" t="s">
        <v>120</v>
      </c>
      <c r="C21" s="35" t="s">
        <v>167</v>
      </c>
      <c r="D21" s="36" t="s">
        <v>61</v>
      </c>
      <c r="E21" s="37"/>
      <c r="F21" s="38" t="s">
        <v>35</v>
      </c>
      <c r="G21" s="39">
        <v>2</v>
      </c>
      <c r="H21" s="40">
        <v>12756</v>
      </c>
      <c r="I21" s="41">
        <f t="shared" si="1"/>
        <v>25512</v>
      </c>
      <c r="J21" s="41">
        <f t="shared" si="2"/>
        <v>31124.639999999999</v>
      </c>
      <c r="K21" s="12">
        <v>0</v>
      </c>
      <c r="L21" s="12">
        <f t="shared" si="0"/>
        <v>0</v>
      </c>
      <c r="M21" s="32">
        <f t="shared" si="3"/>
        <v>0</v>
      </c>
      <c r="N21" s="58" t="s">
        <v>28</v>
      </c>
      <c r="O21" s="78"/>
      <c r="P21" s="43"/>
      <c r="Q21" s="43" t="s">
        <v>36</v>
      </c>
      <c r="R21" s="59" t="s">
        <v>39</v>
      </c>
      <c r="S21" s="60"/>
      <c r="T21" s="60"/>
      <c r="U21" s="60" t="s">
        <v>31</v>
      </c>
      <c r="V21" s="60"/>
      <c r="W21" s="60"/>
      <c r="X21" s="60"/>
      <c r="Y21" s="61">
        <v>25512</v>
      </c>
    </row>
    <row r="22" spans="1:25" s="4" customFormat="1" ht="37.5" x14ac:dyDescent="0.25">
      <c r="A22" s="35">
        <v>13</v>
      </c>
      <c r="B22" s="36" t="s">
        <v>121</v>
      </c>
      <c r="C22" s="35" t="s">
        <v>167</v>
      </c>
      <c r="D22" s="36" t="s">
        <v>62</v>
      </c>
      <c r="E22" s="37"/>
      <c r="F22" s="38" t="s">
        <v>22</v>
      </c>
      <c r="G22" s="39">
        <v>319.89999999999998</v>
      </c>
      <c r="H22" s="40">
        <v>16</v>
      </c>
      <c r="I22" s="41">
        <f t="shared" si="1"/>
        <v>5118.3999999999996</v>
      </c>
      <c r="J22" s="41">
        <f t="shared" si="2"/>
        <v>6244.4479999999994</v>
      </c>
      <c r="K22" s="12">
        <v>0</v>
      </c>
      <c r="L22" s="12">
        <f t="shared" si="0"/>
        <v>0</v>
      </c>
      <c r="M22" s="32">
        <f t="shared" si="3"/>
        <v>0</v>
      </c>
      <c r="N22" s="58" t="s">
        <v>28</v>
      </c>
      <c r="O22" s="78"/>
      <c r="P22" s="43"/>
      <c r="Q22" s="43" t="s">
        <v>36</v>
      </c>
      <c r="R22" s="59" t="s">
        <v>40</v>
      </c>
      <c r="S22" s="60"/>
      <c r="T22" s="60"/>
      <c r="U22" s="60" t="s">
        <v>31</v>
      </c>
      <c r="V22" s="60"/>
      <c r="W22" s="60"/>
      <c r="X22" s="60">
        <v>400</v>
      </c>
      <c r="Y22" s="61">
        <v>5118</v>
      </c>
    </row>
    <row r="23" spans="1:25" s="4" customFormat="1" ht="37.5" x14ac:dyDescent="0.25">
      <c r="A23" s="35">
        <v>14</v>
      </c>
      <c r="B23" s="36" t="s">
        <v>122</v>
      </c>
      <c r="C23" s="35" t="s">
        <v>167</v>
      </c>
      <c r="D23" s="36" t="s">
        <v>63</v>
      </c>
      <c r="E23" s="37"/>
      <c r="F23" s="38" t="s">
        <v>22</v>
      </c>
      <c r="G23" s="39">
        <v>80.2</v>
      </c>
      <c r="H23" s="40">
        <v>65</v>
      </c>
      <c r="I23" s="41">
        <f t="shared" si="1"/>
        <v>5213</v>
      </c>
      <c r="J23" s="41">
        <f t="shared" si="2"/>
        <v>6359.86</v>
      </c>
      <c r="K23" s="12">
        <v>0</v>
      </c>
      <c r="L23" s="12">
        <f t="shared" si="0"/>
        <v>0</v>
      </c>
      <c r="M23" s="32">
        <f t="shared" si="3"/>
        <v>0</v>
      </c>
      <c r="N23" s="58" t="s">
        <v>28</v>
      </c>
      <c r="O23" s="78"/>
      <c r="P23" s="43"/>
      <c r="Q23" s="43" t="s">
        <v>36</v>
      </c>
      <c r="R23" s="59" t="s">
        <v>40</v>
      </c>
      <c r="S23" s="60"/>
      <c r="T23" s="60"/>
      <c r="U23" s="60" t="s">
        <v>31</v>
      </c>
      <c r="V23" s="60"/>
      <c r="W23" s="60"/>
      <c r="X23" s="60">
        <v>400</v>
      </c>
      <c r="Y23" s="61">
        <v>5213</v>
      </c>
    </row>
    <row r="24" spans="1:25" s="4" customFormat="1" ht="37.5" x14ac:dyDescent="0.25">
      <c r="A24" s="35">
        <v>15</v>
      </c>
      <c r="B24" s="36" t="s">
        <v>123</v>
      </c>
      <c r="C24" s="35" t="s">
        <v>167</v>
      </c>
      <c r="D24" s="36" t="s">
        <v>64</v>
      </c>
      <c r="E24" s="37"/>
      <c r="F24" s="38" t="s">
        <v>22</v>
      </c>
      <c r="G24" s="39">
        <v>64.5</v>
      </c>
      <c r="H24" s="40">
        <v>47</v>
      </c>
      <c r="I24" s="41">
        <f t="shared" si="1"/>
        <v>3031.5</v>
      </c>
      <c r="J24" s="41">
        <f t="shared" si="2"/>
        <v>3698.43</v>
      </c>
      <c r="K24" s="12">
        <v>0</v>
      </c>
      <c r="L24" s="12">
        <f t="shared" si="0"/>
        <v>0</v>
      </c>
      <c r="M24" s="32">
        <f t="shared" si="3"/>
        <v>0</v>
      </c>
      <c r="N24" s="58" t="s">
        <v>28</v>
      </c>
      <c r="O24" s="78"/>
      <c r="P24" s="43"/>
      <c r="Q24" s="43" t="s">
        <v>36</v>
      </c>
      <c r="R24" s="59" t="s">
        <v>40</v>
      </c>
      <c r="S24" s="60"/>
      <c r="T24" s="60"/>
      <c r="U24" s="60" t="s">
        <v>31</v>
      </c>
      <c r="V24" s="60"/>
      <c r="W24" s="60"/>
      <c r="X24" s="60">
        <v>400</v>
      </c>
      <c r="Y24" s="61">
        <v>3032</v>
      </c>
    </row>
    <row r="25" spans="1:25" s="4" customFormat="1" ht="37.5" x14ac:dyDescent="0.25">
      <c r="A25" s="35">
        <v>16</v>
      </c>
      <c r="B25" s="36" t="s">
        <v>124</v>
      </c>
      <c r="C25" s="35" t="s">
        <v>167</v>
      </c>
      <c r="D25" s="36" t="s">
        <v>65</v>
      </c>
      <c r="E25" s="37"/>
      <c r="F25" s="38" t="s">
        <v>22</v>
      </c>
      <c r="G25" s="39">
        <v>103</v>
      </c>
      <c r="H25" s="40">
        <v>44</v>
      </c>
      <c r="I25" s="41">
        <f t="shared" si="1"/>
        <v>4532</v>
      </c>
      <c r="J25" s="41">
        <f t="shared" si="2"/>
        <v>5529.04</v>
      </c>
      <c r="K25" s="12">
        <v>0</v>
      </c>
      <c r="L25" s="12">
        <f t="shared" si="0"/>
        <v>0</v>
      </c>
      <c r="M25" s="32">
        <f t="shared" si="3"/>
        <v>0</v>
      </c>
      <c r="N25" s="58" t="s">
        <v>28</v>
      </c>
      <c r="O25" s="78"/>
      <c r="P25" s="43"/>
      <c r="Q25" s="43" t="s">
        <v>36</v>
      </c>
      <c r="R25" s="59" t="s">
        <v>40</v>
      </c>
      <c r="S25" s="60"/>
      <c r="T25" s="60"/>
      <c r="U25" s="60" t="s">
        <v>31</v>
      </c>
      <c r="V25" s="60"/>
      <c r="W25" s="60"/>
      <c r="X25" s="60">
        <v>400</v>
      </c>
      <c r="Y25" s="61">
        <v>4532</v>
      </c>
    </row>
    <row r="26" spans="1:25" s="4" customFormat="1" ht="37.5" x14ac:dyDescent="0.25">
      <c r="A26" s="35">
        <v>17</v>
      </c>
      <c r="B26" s="36" t="s">
        <v>125</v>
      </c>
      <c r="C26" s="35" t="s">
        <v>167</v>
      </c>
      <c r="D26" s="36" t="s">
        <v>66</v>
      </c>
      <c r="E26" s="37"/>
      <c r="F26" s="38" t="s">
        <v>22</v>
      </c>
      <c r="G26" s="39">
        <v>186</v>
      </c>
      <c r="H26" s="40">
        <v>34</v>
      </c>
      <c r="I26" s="41">
        <f t="shared" si="1"/>
        <v>6324</v>
      </c>
      <c r="J26" s="41">
        <f t="shared" si="2"/>
        <v>7715.28</v>
      </c>
      <c r="K26" s="12">
        <v>0</v>
      </c>
      <c r="L26" s="12">
        <f t="shared" si="0"/>
        <v>0</v>
      </c>
      <c r="M26" s="32">
        <f t="shared" si="3"/>
        <v>0</v>
      </c>
      <c r="N26" s="58" t="s">
        <v>28</v>
      </c>
      <c r="O26" s="78"/>
      <c r="P26" s="43"/>
      <c r="Q26" s="43" t="s">
        <v>36</v>
      </c>
      <c r="R26" s="59" t="s">
        <v>40</v>
      </c>
      <c r="S26" s="60"/>
      <c r="T26" s="60"/>
      <c r="U26" s="60" t="s">
        <v>31</v>
      </c>
      <c r="V26" s="60"/>
      <c r="W26" s="60"/>
      <c r="X26" s="60">
        <v>400</v>
      </c>
      <c r="Y26" s="61">
        <v>6324</v>
      </c>
    </row>
    <row r="27" spans="1:25" s="4" customFormat="1" ht="37.5" x14ac:dyDescent="0.25">
      <c r="A27" s="35">
        <v>18</v>
      </c>
      <c r="B27" s="36" t="s">
        <v>126</v>
      </c>
      <c r="C27" s="35" t="s">
        <v>167</v>
      </c>
      <c r="D27" s="36" t="s">
        <v>67</v>
      </c>
      <c r="E27" s="37"/>
      <c r="F27" s="38" t="s">
        <v>22</v>
      </c>
      <c r="G27" s="39">
        <v>317</v>
      </c>
      <c r="H27" s="40">
        <v>62</v>
      </c>
      <c r="I27" s="41">
        <f t="shared" si="1"/>
        <v>19654</v>
      </c>
      <c r="J27" s="41">
        <f t="shared" si="2"/>
        <v>23977.88</v>
      </c>
      <c r="K27" s="12">
        <v>0</v>
      </c>
      <c r="L27" s="12">
        <f t="shared" si="0"/>
        <v>0</v>
      </c>
      <c r="M27" s="32">
        <f t="shared" si="3"/>
        <v>0</v>
      </c>
      <c r="N27" s="58" t="s">
        <v>28</v>
      </c>
      <c r="O27" s="78"/>
      <c r="P27" s="43"/>
      <c r="Q27" s="43" t="s">
        <v>36</v>
      </c>
      <c r="R27" s="59" t="s">
        <v>40</v>
      </c>
      <c r="S27" s="60"/>
      <c r="T27" s="60"/>
      <c r="U27" s="60" t="s">
        <v>31</v>
      </c>
      <c r="V27" s="60"/>
      <c r="W27" s="60"/>
      <c r="X27" s="60">
        <v>400</v>
      </c>
      <c r="Y27" s="61">
        <v>19654</v>
      </c>
    </row>
    <row r="28" spans="1:25" s="4" customFormat="1" ht="37.5" x14ac:dyDescent="0.25">
      <c r="A28" s="35">
        <v>19</v>
      </c>
      <c r="B28" s="36" t="s">
        <v>127</v>
      </c>
      <c r="C28" s="35" t="s">
        <v>167</v>
      </c>
      <c r="D28" s="36" t="s">
        <v>68</v>
      </c>
      <c r="E28" s="37"/>
      <c r="F28" s="38" t="s">
        <v>22</v>
      </c>
      <c r="G28" s="39">
        <v>82.4</v>
      </c>
      <c r="H28" s="40">
        <v>47</v>
      </c>
      <c r="I28" s="41">
        <f t="shared" si="1"/>
        <v>3872.8</v>
      </c>
      <c r="J28" s="41">
        <f t="shared" si="2"/>
        <v>4724.8159999999998</v>
      </c>
      <c r="K28" s="12">
        <v>0</v>
      </c>
      <c r="L28" s="12">
        <f t="shared" si="0"/>
        <v>0</v>
      </c>
      <c r="M28" s="32">
        <f t="shared" si="3"/>
        <v>0</v>
      </c>
      <c r="N28" s="58" t="s">
        <v>28</v>
      </c>
      <c r="O28" s="78"/>
      <c r="P28" s="43"/>
      <c r="Q28" s="43" t="s">
        <v>36</v>
      </c>
      <c r="R28" s="59" t="s">
        <v>40</v>
      </c>
      <c r="S28" s="60"/>
      <c r="T28" s="60"/>
      <c r="U28" s="60" t="s">
        <v>31</v>
      </c>
      <c r="V28" s="60"/>
      <c r="W28" s="60"/>
      <c r="X28" s="60">
        <v>400</v>
      </c>
      <c r="Y28" s="61">
        <v>3873</v>
      </c>
    </row>
    <row r="29" spans="1:25" s="4" customFormat="1" ht="37.5" x14ac:dyDescent="0.25">
      <c r="A29" s="35">
        <v>20</v>
      </c>
      <c r="B29" s="36" t="s">
        <v>128</v>
      </c>
      <c r="C29" s="35" t="s">
        <v>167</v>
      </c>
      <c r="D29" s="36" t="s">
        <v>69</v>
      </c>
      <c r="E29" s="37"/>
      <c r="F29" s="38" t="s">
        <v>22</v>
      </c>
      <c r="G29" s="39">
        <v>60.7</v>
      </c>
      <c r="H29" s="40">
        <v>21</v>
      </c>
      <c r="I29" s="41">
        <f t="shared" si="1"/>
        <v>1274.7</v>
      </c>
      <c r="J29" s="41">
        <f t="shared" si="2"/>
        <v>1555.1340000000002</v>
      </c>
      <c r="K29" s="12">
        <v>0</v>
      </c>
      <c r="L29" s="12">
        <f t="shared" si="0"/>
        <v>0</v>
      </c>
      <c r="M29" s="32">
        <f t="shared" si="3"/>
        <v>0</v>
      </c>
      <c r="N29" s="58" t="s">
        <v>28</v>
      </c>
      <c r="O29" s="78"/>
      <c r="P29" s="43"/>
      <c r="Q29" s="43" t="s">
        <v>36</v>
      </c>
      <c r="R29" s="59" t="s">
        <v>40</v>
      </c>
      <c r="S29" s="60"/>
      <c r="T29" s="60"/>
      <c r="U29" s="60" t="s">
        <v>31</v>
      </c>
      <c r="V29" s="60"/>
      <c r="W29" s="60"/>
      <c r="X29" s="60">
        <v>400</v>
      </c>
      <c r="Y29" s="61">
        <v>1275</v>
      </c>
    </row>
    <row r="30" spans="1:25" s="4" customFormat="1" ht="37.5" x14ac:dyDescent="0.25">
      <c r="A30" s="35">
        <v>21</v>
      </c>
      <c r="B30" s="36" t="s">
        <v>129</v>
      </c>
      <c r="C30" s="35" t="s">
        <v>167</v>
      </c>
      <c r="D30" s="36" t="s">
        <v>70</v>
      </c>
      <c r="E30" s="37"/>
      <c r="F30" s="38" t="s">
        <v>22</v>
      </c>
      <c r="G30" s="39">
        <v>24</v>
      </c>
      <c r="H30" s="40">
        <v>145</v>
      </c>
      <c r="I30" s="41">
        <f t="shared" si="1"/>
        <v>3480</v>
      </c>
      <c r="J30" s="41">
        <f t="shared" si="2"/>
        <v>4245.6000000000004</v>
      </c>
      <c r="K30" s="12">
        <v>0</v>
      </c>
      <c r="L30" s="12">
        <f t="shared" si="0"/>
        <v>0</v>
      </c>
      <c r="M30" s="32">
        <f t="shared" si="3"/>
        <v>0</v>
      </c>
      <c r="N30" s="58" t="s">
        <v>28</v>
      </c>
      <c r="O30" s="78"/>
      <c r="P30" s="43"/>
      <c r="Q30" s="43" t="s">
        <v>36</v>
      </c>
      <c r="R30" s="59" t="s">
        <v>40</v>
      </c>
      <c r="S30" s="60"/>
      <c r="T30" s="60"/>
      <c r="U30" s="60" t="s">
        <v>26</v>
      </c>
      <c r="V30" s="60"/>
      <c r="W30" s="60"/>
      <c r="X30" s="60">
        <v>400</v>
      </c>
      <c r="Y30" s="61">
        <v>3480</v>
      </c>
    </row>
    <row r="31" spans="1:25" s="4" customFormat="1" ht="37.5" x14ac:dyDescent="0.25">
      <c r="A31" s="35">
        <v>22</v>
      </c>
      <c r="B31" s="36" t="s">
        <v>130</v>
      </c>
      <c r="C31" s="35" t="s">
        <v>167</v>
      </c>
      <c r="D31" s="36" t="s">
        <v>71</v>
      </c>
      <c r="E31" s="37"/>
      <c r="F31" s="38" t="s">
        <v>22</v>
      </c>
      <c r="G31" s="39">
        <v>730</v>
      </c>
      <c r="H31" s="40">
        <v>67</v>
      </c>
      <c r="I31" s="41">
        <f t="shared" si="1"/>
        <v>48910</v>
      </c>
      <c r="J31" s="41">
        <f t="shared" si="2"/>
        <v>59670.2</v>
      </c>
      <c r="K31" s="12">
        <v>0</v>
      </c>
      <c r="L31" s="12">
        <f t="shared" si="0"/>
        <v>0</v>
      </c>
      <c r="M31" s="32">
        <f t="shared" si="3"/>
        <v>0</v>
      </c>
      <c r="N31" s="58" t="s">
        <v>28</v>
      </c>
      <c r="O31" s="78"/>
      <c r="P31" s="43"/>
      <c r="Q31" s="43" t="s">
        <v>36</v>
      </c>
      <c r="R31" s="59" t="s">
        <v>40</v>
      </c>
      <c r="S31" s="60"/>
      <c r="T31" s="60"/>
      <c r="U31" s="60" t="s">
        <v>26</v>
      </c>
      <c r="V31" s="60"/>
      <c r="W31" s="60"/>
      <c r="X31" s="60">
        <v>700</v>
      </c>
      <c r="Y31" s="61">
        <v>48910</v>
      </c>
    </row>
    <row r="32" spans="1:25" s="4" customFormat="1" ht="37.5" x14ac:dyDescent="0.25">
      <c r="A32" s="35">
        <v>23</v>
      </c>
      <c r="B32" s="36" t="s">
        <v>131</v>
      </c>
      <c r="C32" s="35" t="s">
        <v>167</v>
      </c>
      <c r="D32" s="36" t="s">
        <v>72</v>
      </c>
      <c r="E32" s="37"/>
      <c r="F32" s="38" t="s">
        <v>22</v>
      </c>
      <c r="G32" s="39">
        <v>276</v>
      </c>
      <c r="H32" s="40">
        <v>26</v>
      </c>
      <c r="I32" s="41">
        <f t="shared" si="1"/>
        <v>7176</v>
      </c>
      <c r="J32" s="41">
        <f t="shared" si="2"/>
        <v>8754.7199999999993</v>
      </c>
      <c r="K32" s="12">
        <v>0</v>
      </c>
      <c r="L32" s="12">
        <f t="shared" si="0"/>
        <v>0</v>
      </c>
      <c r="M32" s="32">
        <f t="shared" si="3"/>
        <v>0</v>
      </c>
      <c r="N32" s="58" t="s">
        <v>28</v>
      </c>
      <c r="O32" s="78"/>
      <c r="P32" s="43"/>
      <c r="Q32" s="43" t="s">
        <v>36</v>
      </c>
      <c r="R32" s="59" t="s">
        <v>40</v>
      </c>
      <c r="S32" s="60"/>
      <c r="T32" s="60"/>
      <c r="U32" s="60" t="s">
        <v>26</v>
      </c>
      <c r="V32" s="60"/>
      <c r="W32" s="60"/>
      <c r="X32" s="60">
        <v>500</v>
      </c>
      <c r="Y32" s="61">
        <v>7176</v>
      </c>
    </row>
    <row r="33" spans="1:25" s="4" customFormat="1" ht="56.25" x14ac:dyDescent="0.25">
      <c r="A33" s="35">
        <v>24</v>
      </c>
      <c r="B33" s="36" t="s">
        <v>132</v>
      </c>
      <c r="C33" s="35" t="s">
        <v>167</v>
      </c>
      <c r="D33" s="36" t="s">
        <v>73</v>
      </c>
      <c r="E33" s="37"/>
      <c r="F33" s="38" t="s">
        <v>22</v>
      </c>
      <c r="G33" s="39">
        <v>6.3</v>
      </c>
      <c r="H33" s="40">
        <v>354</v>
      </c>
      <c r="I33" s="41">
        <f t="shared" si="1"/>
        <v>2230.1999999999998</v>
      </c>
      <c r="J33" s="41">
        <f t="shared" si="2"/>
        <v>2720.8440000000001</v>
      </c>
      <c r="K33" s="12">
        <v>0</v>
      </c>
      <c r="L33" s="12">
        <f t="shared" si="0"/>
        <v>0</v>
      </c>
      <c r="M33" s="32">
        <f t="shared" si="3"/>
        <v>0</v>
      </c>
      <c r="N33" s="58" t="s">
        <v>28</v>
      </c>
      <c r="O33" s="78"/>
      <c r="P33" s="43"/>
      <c r="Q33" s="43" t="s">
        <v>36</v>
      </c>
      <c r="R33" s="59" t="s">
        <v>40</v>
      </c>
      <c r="S33" s="60"/>
      <c r="T33" s="60"/>
      <c r="U33" s="60" t="s">
        <v>26</v>
      </c>
      <c r="V33" s="60"/>
      <c r="W33" s="60"/>
      <c r="X33" s="60">
        <v>700</v>
      </c>
      <c r="Y33" s="61">
        <v>2230</v>
      </c>
    </row>
    <row r="34" spans="1:25" s="4" customFormat="1" ht="56.25" x14ac:dyDescent="0.25">
      <c r="A34" s="35">
        <v>25</v>
      </c>
      <c r="B34" s="36" t="s">
        <v>133</v>
      </c>
      <c r="C34" s="35" t="s">
        <v>167</v>
      </c>
      <c r="D34" s="36" t="s">
        <v>74</v>
      </c>
      <c r="E34" s="37"/>
      <c r="F34" s="38" t="s">
        <v>22</v>
      </c>
      <c r="G34" s="39">
        <v>11.5</v>
      </c>
      <c r="H34" s="40">
        <v>49</v>
      </c>
      <c r="I34" s="41">
        <f t="shared" si="1"/>
        <v>563.5</v>
      </c>
      <c r="J34" s="41">
        <f t="shared" si="2"/>
        <v>687.47</v>
      </c>
      <c r="K34" s="12">
        <v>0</v>
      </c>
      <c r="L34" s="12">
        <f t="shared" si="0"/>
        <v>0</v>
      </c>
      <c r="M34" s="32">
        <f t="shared" si="3"/>
        <v>0</v>
      </c>
      <c r="N34" s="58" t="s">
        <v>28</v>
      </c>
      <c r="O34" s="78"/>
      <c r="P34" s="43"/>
      <c r="Q34" s="43" t="s">
        <v>36</v>
      </c>
      <c r="R34" s="59" t="s">
        <v>40</v>
      </c>
      <c r="S34" s="60"/>
      <c r="T34" s="60"/>
      <c r="U34" s="60" t="s">
        <v>26</v>
      </c>
      <c r="V34" s="60"/>
      <c r="W34" s="60"/>
      <c r="X34" s="60">
        <v>400</v>
      </c>
      <c r="Y34" s="61">
        <v>564</v>
      </c>
    </row>
    <row r="35" spans="1:25" s="4" customFormat="1" ht="56.25" x14ac:dyDescent="0.25">
      <c r="A35" s="35">
        <v>26</v>
      </c>
      <c r="B35" s="36" t="s">
        <v>134</v>
      </c>
      <c r="C35" s="35" t="s">
        <v>167</v>
      </c>
      <c r="D35" s="36" t="s">
        <v>75</v>
      </c>
      <c r="E35" s="37"/>
      <c r="F35" s="38" t="s">
        <v>22</v>
      </c>
      <c r="G35" s="39">
        <v>139</v>
      </c>
      <c r="H35" s="40">
        <v>67</v>
      </c>
      <c r="I35" s="41">
        <f t="shared" si="1"/>
        <v>9313</v>
      </c>
      <c r="J35" s="41">
        <f t="shared" si="2"/>
        <v>11361.859999999999</v>
      </c>
      <c r="K35" s="12">
        <v>0</v>
      </c>
      <c r="L35" s="12">
        <f t="shared" si="0"/>
        <v>0</v>
      </c>
      <c r="M35" s="32">
        <f t="shared" si="3"/>
        <v>0</v>
      </c>
      <c r="N35" s="58" t="s">
        <v>28</v>
      </c>
      <c r="O35" s="78"/>
      <c r="P35" s="43"/>
      <c r="Q35" s="43" t="s">
        <v>36</v>
      </c>
      <c r="R35" s="59" t="s">
        <v>40</v>
      </c>
      <c r="S35" s="60"/>
      <c r="T35" s="60"/>
      <c r="U35" s="60" t="s">
        <v>26</v>
      </c>
      <c r="V35" s="60"/>
      <c r="W35" s="60"/>
      <c r="X35" s="60">
        <v>400</v>
      </c>
      <c r="Y35" s="61">
        <v>9313</v>
      </c>
    </row>
    <row r="36" spans="1:25" s="4" customFormat="1" ht="56.25" x14ac:dyDescent="0.25">
      <c r="A36" s="35">
        <v>27</v>
      </c>
      <c r="B36" s="36" t="s">
        <v>135</v>
      </c>
      <c r="C36" s="35" t="s">
        <v>167</v>
      </c>
      <c r="D36" s="36" t="s">
        <v>76</v>
      </c>
      <c r="E36" s="37"/>
      <c r="F36" s="38" t="s">
        <v>22</v>
      </c>
      <c r="G36" s="39">
        <v>135.80000000000001</v>
      </c>
      <c r="H36" s="40">
        <v>28</v>
      </c>
      <c r="I36" s="41">
        <f t="shared" si="1"/>
        <v>3802.4000000000005</v>
      </c>
      <c r="J36" s="41">
        <f t="shared" si="2"/>
        <v>4638.9279999999999</v>
      </c>
      <c r="K36" s="12">
        <v>0</v>
      </c>
      <c r="L36" s="12">
        <f t="shared" si="0"/>
        <v>0</v>
      </c>
      <c r="M36" s="32">
        <f t="shared" si="3"/>
        <v>0</v>
      </c>
      <c r="N36" s="58" t="s">
        <v>28</v>
      </c>
      <c r="O36" s="78"/>
      <c r="P36" s="43"/>
      <c r="Q36" s="43" t="s">
        <v>36</v>
      </c>
      <c r="R36" s="59" t="s">
        <v>40</v>
      </c>
      <c r="S36" s="60"/>
      <c r="T36" s="60"/>
      <c r="U36" s="60" t="s">
        <v>26</v>
      </c>
      <c r="V36" s="60"/>
      <c r="W36" s="60"/>
      <c r="X36" s="60">
        <v>400</v>
      </c>
      <c r="Y36" s="61">
        <v>3802</v>
      </c>
    </row>
    <row r="37" spans="1:25" s="4" customFormat="1" ht="37.5" x14ac:dyDescent="0.25">
      <c r="A37" s="35">
        <v>28</v>
      </c>
      <c r="B37" s="36" t="s">
        <v>136</v>
      </c>
      <c r="C37" s="35" t="s">
        <v>167</v>
      </c>
      <c r="D37" s="36" t="s">
        <v>77</v>
      </c>
      <c r="E37" s="37"/>
      <c r="F37" s="39" t="s">
        <v>22</v>
      </c>
      <c r="G37" s="39">
        <v>172</v>
      </c>
      <c r="H37" s="40">
        <v>34</v>
      </c>
      <c r="I37" s="41">
        <f t="shared" si="1"/>
        <v>5848</v>
      </c>
      <c r="J37" s="41">
        <f t="shared" si="2"/>
        <v>7134.5599999999995</v>
      </c>
      <c r="K37" s="12">
        <v>0</v>
      </c>
      <c r="L37" s="12">
        <f t="shared" si="0"/>
        <v>0</v>
      </c>
      <c r="M37" s="32">
        <f t="shared" si="3"/>
        <v>0</v>
      </c>
      <c r="N37" s="58" t="s">
        <v>28</v>
      </c>
      <c r="O37" s="78"/>
      <c r="P37" s="43"/>
      <c r="Q37" s="43" t="s">
        <v>36</v>
      </c>
      <c r="R37" s="59" t="s">
        <v>40</v>
      </c>
      <c r="S37" s="60"/>
      <c r="T37" s="60"/>
      <c r="U37" s="60" t="s">
        <v>26</v>
      </c>
      <c r="V37" s="60"/>
      <c r="W37" s="60"/>
      <c r="X37" s="60">
        <v>500</v>
      </c>
      <c r="Y37" s="61">
        <v>5848</v>
      </c>
    </row>
    <row r="38" spans="1:25" s="4" customFormat="1" ht="37.5" x14ac:dyDescent="0.25">
      <c r="A38" s="35">
        <v>29</v>
      </c>
      <c r="B38" s="36" t="s">
        <v>137</v>
      </c>
      <c r="C38" s="35" t="s">
        <v>167</v>
      </c>
      <c r="D38" s="36" t="s">
        <v>78</v>
      </c>
      <c r="E38" s="37"/>
      <c r="F38" s="39" t="s">
        <v>22</v>
      </c>
      <c r="G38" s="39">
        <v>8.5</v>
      </c>
      <c r="H38" s="40">
        <v>65</v>
      </c>
      <c r="I38" s="41">
        <f t="shared" si="1"/>
        <v>552.5</v>
      </c>
      <c r="J38" s="41">
        <f t="shared" si="2"/>
        <v>674.05</v>
      </c>
      <c r="K38" s="12">
        <v>0</v>
      </c>
      <c r="L38" s="12">
        <f t="shared" si="0"/>
        <v>0</v>
      </c>
      <c r="M38" s="32">
        <f t="shared" si="3"/>
        <v>0</v>
      </c>
      <c r="N38" s="58" t="s">
        <v>28</v>
      </c>
      <c r="O38" s="78"/>
      <c r="P38" s="43"/>
      <c r="Q38" s="43" t="s">
        <v>36</v>
      </c>
      <c r="R38" s="59" t="s">
        <v>40</v>
      </c>
      <c r="S38" s="60"/>
      <c r="T38" s="60"/>
      <c r="U38" s="60" t="s">
        <v>26</v>
      </c>
      <c r="V38" s="60"/>
      <c r="W38" s="60"/>
      <c r="X38" s="60">
        <v>500</v>
      </c>
      <c r="Y38" s="61">
        <v>553</v>
      </c>
    </row>
    <row r="39" spans="1:25" s="4" customFormat="1" ht="37.5" x14ac:dyDescent="0.25">
      <c r="A39" s="35">
        <v>30</v>
      </c>
      <c r="B39" s="36" t="s">
        <v>138</v>
      </c>
      <c r="C39" s="35" t="s">
        <v>167</v>
      </c>
      <c r="D39" s="36" t="s">
        <v>79</v>
      </c>
      <c r="E39" s="37"/>
      <c r="F39" s="39" t="s">
        <v>22</v>
      </c>
      <c r="G39" s="39">
        <v>90.5</v>
      </c>
      <c r="H39" s="40">
        <v>27</v>
      </c>
      <c r="I39" s="41">
        <f t="shared" si="1"/>
        <v>2443.5</v>
      </c>
      <c r="J39" s="41">
        <f t="shared" si="2"/>
        <v>2981.0699999999997</v>
      </c>
      <c r="K39" s="12">
        <v>0</v>
      </c>
      <c r="L39" s="12">
        <f t="shared" si="0"/>
        <v>0</v>
      </c>
      <c r="M39" s="32">
        <f t="shared" si="3"/>
        <v>0</v>
      </c>
      <c r="N39" s="58" t="s">
        <v>28</v>
      </c>
      <c r="O39" s="78"/>
      <c r="P39" s="43"/>
      <c r="Q39" s="43" t="s">
        <v>36</v>
      </c>
      <c r="R39" s="59" t="s">
        <v>40</v>
      </c>
      <c r="S39" s="60"/>
      <c r="T39" s="60"/>
      <c r="U39" s="60" t="s">
        <v>26</v>
      </c>
      <c r="V39" s="60"/>
      <c r="W39" s="60"/>
      <c r="X39" s="60">
        <v>400</v>
      </c>
      <c r="Y39" s="61">
        <v>2444</v>
      </c>
    </row>
    <row r="40" spans="1:25" s="4" customFormat="1" ht="37.5" x14ac:dyDescent="0.25">
      <c r="A40" s="35">
        <v>31</v>
      </c>
      <c r="B40" s="36" t="s">
        <v>139</v>
      </c>
      <c r="C40" s="35" t="s">
        <v>167</v>
      </c>
      <c r="D40" s="36" t="s">
        <v>80</v>
      </c>
      <c r="E40" s="37"/>
      <c r="F40" s="39" t="s">
        <v>22</v>
      </c>
      <c r="G40" s="39">
        <v>14</v>
      </c>
      <c r="H40" s="40">
        <v>15</v>
      </c>
      <c r="I40" s="41">
        <f t="shared" si="1"/>
        <v>210</v>
      </c>
      <c r="J40" s="41">
        <f t="shared" si="2"/>
        <v>256.2</v>
      </c>
      <c r="K40" s="12">
        <v>0</v>
      </c>
      <c r="L40" s="12">
        <f t="shared" si="0"/>
        <v>0</v>
      </c>
      <c r="M40" s="32">
        <f t="shared" si="3"/>
        <v>0</v>
      </c>
      <c r="N40" s="58" t="s">
        <v>28</v>
      </c>
      <c r="O40" s="78"/>
      <c r="P40" s="43"/>
      <c r="Q40" s="43" t="s">
        <v>36</v>
      </c>
      <c r="R40" s="59" t="s">
        <v>40</v>
      </c>
      <c r="S40" s="60"/>
      <c r="T40" s="60"/>
      <c r="U40" s="60" t="s">
        <v>26</v>
      </c>
      <c r="V40" s="60"/>
      <c r="W40" s="60"/>
      <c r="X40" s="60">
        <v>400</v>
      </c>
      <c r="Y40" s="61">
        <v>210</v>
      </c>
    </row>
    <row r="41" spans="1:25" s="4" customFormat="1" ht="37.5" x14ac:dyDescent="0.25">
      <c r="A41" s="35">
        <v>32</v>
      </c>
      <c r="B41" s="36" t="s">
        <v>140</v>
      </c>
      <c r="C41" s="35" t="s">
        <v>167</v>
      </c>
      <c r="D41" s="36" t="s">
        <v>81</v>
      </c>
      <c r="E41" s="37"/>
      <c r="F41" s="39" t="s">
        <v>22</v>
      </c>
      <c r="G41" s="39">
        <v>13</v>
      </c>
      <c r="H41" s="40">
        <v>20</v>
      </c>
      <c r="I41" s="41">
        <f t="shared" si="1"/>
        <v>260</v>
      </c>
      <c r="J41" s="41">
        <f t="shared" si="2"/>
        <v>317.2</v>
      </c>
      <c r="K41" s="12">
        <v>0</v>
      </c>
      <c r="L41" s="12">
        <f t="shared" si="0"/>
        <v>0</v>
      </c>
      <c r="M41" s="32">
        <f t="shared" si="3"/>
        <v>0</v>
      </c>
      <c r="N41" s="58" t="s">
        <v>28</v>
      </c>
      <c r="O41" s="78"/>
      <c r="P41" s="43"/>
      <c r="Q41" s="43" t="s">
        <v>36</v>
      </c>
      <c r="R41" s="59" t="s">
        <v>40</v>
      </c>
      <c r="S41" s="60"/>
      <c r="T41" s="60"/>
      <c r="U41" s="60" t="s">
        <v>26</v>
      </c>
      <c r="V41" s="60"/>
      <c r="W41" s="60"/>
      <c r="X41" s="60">
        <v>400</v>
      </c>
      <c r="Y41" s="61">
        <v>260</v>
      </c>
    </row>
    <row r="42" spans="1:25" s="4" customFormat="1" ht="37.5" x14ac:dyDescent="0.25">
      <c r="A42" s="35">
        <v>33</v>
      </c>
      <c r="B42" s="36" t="s">
        <v>141</v>
      </c>
      <c r="C42" s="35" t="s">
        <v>167</v>
      </c>
      <c r="D42" s="36" t="s">
        <v>82</v>
      </c>
      <c r="E42" s="37"/>
      <c r="F42" s="39" t="s">
        <v>22</v>
      </c>
      <c r="G42" s="39">
        <v>29</v>
      </c>
      <c r="H42" s="40">
        <v>49</v>
      </c>
      <c r="I42" s="41">
        <f t="shared" si="1"/>
        <v>1421</v>
      </c>
      <c r="J42" s="41">
        <f t="shared" si="2"/>
        <v>1733.6200000000001</v>
      </c>
      <c r="K42" s="12">
        <v>0</v>
      </c>
      <c r="L42" s="12">
        <f t="shared" si="0"/>
        <v>0</v>
      </c>
      <c r="M42" s="32">
        <f t="shared" si="3"/>
        <v>0</v>
      </c>
      <c r="N42" s="58" t="s">
        <v>28</v>
      </c>
      <c r="O42" s="78"/>
      <c r="P42" s="43"/>
      <c r="Q42" s="43" t="s">
        <v>36</v>
      </c>
      <c r="R42" s="59" t="s">
        <v>40</v>
      </c>
      <c r="S42" s="60"/>
      <c r="T42" s="60"/>
      <c r="U42" s="60" t="s">
        <v>26</v>
      </c>
      <c r="V42" s="60"/>
      <c r="W42" s="60"/>
      <c r="X42" s="60">
        <v>400</v>
      </c>
      <c r="Y42" s="61">
        <v>1421</v>
      </c>
    </row>
    <row r="43" spans="1:25" s="4" customFormat="1" ht="20.25" x14ac:dyDescent="0.25">
      <c r="A43" s="35">
        <v>34</v>
      </c>
      <c r="B43" s="36" t="s">
        <v>142</v>
      </c>
      <c r="C43" s="35" t="s">
        <v>167</v>
      </c>
      <c r="D43" s="36" t="s">
        <v>83</v>
      </c>
      <c r="E43" s="37"/>
      <c r="F43" s="39" t="s">
        <v>22</v>
      </c>
      <c r="G43" s="39">
        <v>57</v>
      </c>
      <c r="H43" s="40">
        <v>19</v>
      </c>
      <c r="I43" s="41">
        <f t="shared" si="1"/>
        <v>1083</v>
      </c>
      <c r="J43" s="41">
        <f t="shared" si="2"/>
        <v>1321.26</v>
      </c>
      <c r="K43" s="12">
        <v>0</v>
      </c>
      <c r="L43" s="12">
        <f t="shared" si="0"/>
        <v>0</v>
      </c>
      <c r="M43" s="32">
        <f t="shared" si="3"/>
        <v>0</v>
      </c>
      <c r="N43" s="58" t="s">
        <v>28</v>
      </c>
      <c r="O43" s="78"/>
      <c r="P43" s="43"/>
      <c r="Q43" s="43" t="s">
        <v>36</v>
      </c>
      <c r="R43" s="59" t="s">
        <v>40</v>
      </c>
      <c r="S43" s="60"/>
      <c r="T43" s="60"/>
      <c r="U43" s="60" t="s">
        <v>26</v>
      </c>
      <c r="V43" s="60"/>
      <c r="W43" s="60"/>
      <c r="X43" s="60">
        <v>400</v>
      </c>
      <c r="Y43" s="61">
        <v>1083</v>
      </c>
    </row>
    <row r="44" spans="1:25" s="4" customFormat="1" ht="20.25" x14ac:dyDescent="0.25">
      <c r="A44" s="35">
        <v>35</v>
      </c>
      <c r="B44" s="36" t="s">
        <v>143</v>
      </c>
      <c r="C44" s="35" t="s">
        <v>167</v>
      </c>
      <c r="D44" s="36" t="s">
        <v>84</v>
      </c>
      <c r="E44" s="37"/>
      <c r="F44" s="39" t="s">
        <v>22</v>
      </c>
      <c r="G44" s="39">
        <v>20</v>
      </c>
      <c r="H44" s="40">
        <v>216</v>
      </c>
      <c r="I44" s="41">
        <f t="shared" si="1"/>
        <v>4320</v>
      </c>
      <c r="J44" s="41">
        <f t="shared" si="2"/>
        <v>5270.4</v>
      </c>
      <c r="K44" s="12">
        <v>0</v>
      </c>
      <c r="L44" s="12">
        <f t="shared" si="0"/>
        <v>0</v>
      </c>
      <c r="M44" s="32">
        <f t="shared" si="3"/>
        <v>0</v>
      </c>
      <c r="N44" s="58" t="s">
        <v>28</v>
      </c>
      <c r="O44" s="78"/>
      <c r="P44" s="43"/>
      <c r="Q44" s="43" t="s">
        <v>36</v>
      </c>
      <c r="R44" s="59" t="s">
        <v>40</v>
      </c>
      <c r="S44" s="60"/>
      <c r="T44" s="60"/>
      <c r="U44" s="60" t="s">
        <v>26</v>
      </c>
      <c r="V44" s="60"/>
      <c r="W44" s="60"/>
      <c r="X44" s="60">
        <v>500</v>
      </c>
      <c r="Y44" s="61">
        <v>4320</v>
      </c>
    </row>
    <row r="45" spans="1:25" s="4" customFormat="1" ht="37.5" x14ac:dyDescent="0.25">
      <c r="A45" s="35">
        <v>36</v>
      </c>
      <c r="B45" s="36" t="s">
        <v>144</v>
      </c>
      <c r="C45" s="35" t="s">
        <v>167</v>
      </c>
      <c r="D45" s="36" t="s">
        <v>85</v>
      </c>
      <c r="E45" s="37"/>
      <c r="F45" s="39" t="s">
        <v>22</v>
      </c>
      <c r="G45" s="39">
        <v>29</v>
      </c>
      <c r="H45" s="40">
        <v>29</v>
      </c>
      <c r="I45" s="41">
        <f t="shared" si="1"/>
        <v>841</v>
      </c>
      <c r="J45" s="41">
        <f t="shared" si="2"/>
        <v>1026.02</v>
      </c>
      <c r="K45" s="12">
        <v>0</v>
      </c>
      <c r="L45" s="12">
        <f t="shared" si="0"/>
        <v>0</v>
      </c>
      <c r="M45" s="32">
        <f t="shared" si="3"/>
        <v>0</v>
      </c>
      <c r="N45" s="58" t="s">
        <v>28</v>
      </c>
      <c r="O45" s="78"/>
      <c r="P45" s="43"/>
      <c r="Q45" s="43" t="s">
        <v>36</v>
      </c>
      <c r="R45" s="59" t="s">
        <v>40</v>
      </c>
      <c r="S45" s="60"/>
      <c r="T45" s="60"/>
      <c r="U45" s="60" t="s">
        <v>26</v>
      </c>
      <c r="V45" s="60"/>
      <c r="W45" s="60"/>
      <c r="X45" s="60">
        <v>500</v>
      </c>
      <c r="Y45" s="61">
        <v>841</v>
      </c>
    </row>
    <row r="46" spans="1:25" s="4" customFormat="1" ht="37.5" x14ac:dyDescent="0.25">
      <c r="A46" s="35">
        <v>37</v>
      </c>
      <c r="B46" s="36" t="s">
        <v>145</v>
      </c>
      <c r="C46" s="35" t="s">
        <v>167</v>
      </c>
      <c r="D46" s="36" t="s">
        <v>86</v>
      </c>
      <c r="E46" s="37"/>
      <c r="F46" s="39" t="s">
        <v>22</v>
      </c>
      <c r="G46" s="39">
        <v>32</v>
      </c>
      <c r="H46" s="40">
        <v>96</v>
      </c>
      <c r="I46" s="41">
        <f t="shared" si="1"/>
        <v>3072</v>
      </c>
      <c r="J46" s="41">
        <f t="shared" si="2"/>
        <v>3747.84</v>
      </c>
      <c r="K46" s="12">
        <v>0</v>
      </c>
      <c r="L46" s="12">
        <f t="shared" si="0"/>
        <v>0</v>
      </c>
      <c r="M46" s="32">
        <f t="shared" si="3"/>
        <v>0</v>
      </c>
      <c r="N46" s="58" t="s">
        <v>28</v>
      </c>
      <c r="O46" s="78"/>
      <c r="P46" s="43"/>
      <c r="Q46" s="43" t="s">
        <v>36</v>
      </c>
      <c r="R46" s="59" t="s">
        <v>40</v>
      </c>
      <c r="S46" s="60"/>
      <c r="T46" s="60"/>
      <c r="U46" s="60" t="s">
        <v>26</v>
      </c>
      <c r="V46" s="60"/>
      <c r="W46" s="60"/>
      <c r="X46" s="60">
        <v>600</v>
      </c>
      <c r="Y46" s="61">
        <v>3072</v>
      </c>
    </row>
    <row r="47" spans="1:25" s="4" customFormat="1" ht="37.5" x14ac:dyDescent="0.25">
      <c r="A47" s="35">
        <v>38</v>
      </c>
      <c r="B47" s="36" t="s">
        <v>146</v>
      </c>
      <c r="C47" s="35" t="s">
        <v>167</v>
      </c>
      <c r="D47" s="36" t="s">
        <v>87</v>
      </c>
      <c r="E47" s="37"/>
      <c r="F47" s="39" t="s">
        <v>22</v>
      </c>
      <c r="G47" s="39">
        <v>195</v>
      </c>
      <c r="H47" s="40">
        <v>198</v>
      </c>
      <c r="I47" s="41">
        <f t="shared" si="1"/>
        <v>38610</v>
      </c>
      <c r="J47" s="41">
        <f t="shared" si="2"/>
        <v>47104.2</v>
      </c>
      <c r="K47" s="12">
        <v>0</v>
      </c>
      <c r="L47" s="12">
        <f t="shared" si="0"/>
        <v>0</v>
      </c>
      <c r="M47" s="32">
        <f t="shared" si="3"/>
        <v>0</v>
      </c>
      <c r="N47" s="58" t="s">
        <v>28</v>
      </c>
      <c r="O47" s="78"/>
      <c r="P47" s="43"/>
      <c r="Q47" s="43" t="s">
        <v>36</v>
      </c>
      <c r="R47" s="59" t="s">
        <v>168</v>
      </c>
      <c r="S47" s="60"/>
      <c r="T47" s="60"/>
      <c r="U47" s="60" t="s">
        <v>26</v>
      </c>
      <c r="V47" s="60"/>
      <c r="W47" s="60"/>
      <c r="X47" s="60">
        <v>500</v>
      </c>
      <c r="Y47" s="61">
        <v>38610</v>
      </c>
    </row>
    <row r="48" spans="1:25" s="4" customFormat="1" ht="37.5" x14ac:dyDescent="0.25">
      <c r="A48" s="35">
        <v>39</v>
      </c>
      <c r="B48" s="36" t="s">
        <v>147</v>
      </c>
      <c r="C48" s="35" t="s">
        <v>167</v>
      </c>
      <c r="D48" s="36" t="s">
        <v>88</v>
      </c>
      <c r="E48" s="37"/>
      <c r="F48" s="39" t="s">
        <v>22</v>
      </c>
      <c r="G48" s="39">
        <v>190</v>
      </c>
      <c r="H48" s="40">
        <v>938</v>
      </c>
      <c r="I48" s="41">
        <f t="shared" si="1"/>
        <v>178220</v>
      </c>
      <c r="J48" s="41">
        <f t="shared" si="2"/>
        <v>217428.4</v>
      </c>
      <c r="K48" s="12">
        <v>0</v>
      </c>
      <c r="L48" s="12">
        <f t="shared" si="0"/>
        <v>0</v>
      </c>
      <c r="M48" s="32">
        <f t="shared" si="3"/>
        <v>0</v>
      </c>
      <c r="N48" s="58" t="s">
        <v>28</v>
      </c>
      <c r="O48" s="78"/>
      <c r="P48" s="43"/>
      <c r="Q48" s="43" t="s">
        <v>36</v>
      </c>
      <c r="R48" s="59" t="s">
        <v>168</v>
      </c>
      <c r="S48" s="60"/>
      <c r="T48" s="60"/>
      <c r="U48" s="60" t="s">
        <v>26</v>
      </c>
      <c r="V48" s="60"/>
      <c r="W48" s="60"/>
      <c r="X48" s="60">
        <v>600</v>
      </c>
      <c r="Y48" s="61">
        <v>178220</v>
      </c>
    </row>
    <row r="49" spans="1:25" s="4" customFormat="1" ht="37.5" x14ac:dyDescent="0.25">
      <c r="A49" s="35">
        <v>40</v>
      </c>
      <c r="B49" s="36" t="s">
        <v>148</v>
      </c>
      <c r="C49" s="35" t="s">
        <v>167</v>
      </c>
      <c r="D49" s="36" t="s">
        <v>89</v>
      </c>
      <c r="E49" s="37"/>
      <c r="F49" s="39" t="s">
        <v>22</v>
      </c>
      <c r="G49" s="39">
        <v>342</v>
      </c>
      <c r="H49" s="40">
        <v>145</v>
      </c>
      <c r="I49" s="41">
        <f t="shared" si="1"/>
        <v>49590</v>
      </c>
      <c r="J49" s="41">
        <f t="shared" si="2"/>
        <v>60499.8</v>
      </c>
      <c r="K49" s="12">
        <v>0</v>
      </c>
      <c r="L49" s="12">
        <f t="shared" si="0"/>
        <v>0</v>
      </c>
      <c r="M49" s="32">
        <f t="shared" si="3"/>
        <v>0</v>
      </c>
      <c r="N49" s="58" t="s">
        <v>28</v>
      </c>
      <c r="O49" s="78"/>
      <c r="P49" s="43"/>
      <c r="Q49" s="43" t="s">
        <v>36</v>
      </c>
      <c r="R49" s="59" t="s">
        <v>168</v>
      </c>
      <c r="S49" s="60"/>
      <c r="T49" s="60"/>
      <c r="U49" s="60" t="s">
        <v>26</v>
      </c>
      <c r="V49" s="60"/>
      <c r="W49" s="60"/>
      <c r="X49" s="60">
        <v>600</v>
      </c>
      <c r="Y49" s="61">
        <v>49590</v>
      </c>
    </row>
    <row r="50" spans="1:25" s="4" customFormat="1" ht="37.5" x14ac:dyDescent="0.25">
      <c r="A50" s="35">
        <v>41</v>
      </c>
      <c r="B50" s="36" t="s">
        <v>149</v>
      </c>
      <c r="C50" s="35" t="s">
        <v>167</v>
      </c>
      <c r="D50" s="36" t="s">
        <v>90</v>
      </c>
      <c r="E50" s="37"/>
      <c r="F50" s="39" t="s">
        <v>32</v>
      </c>
      <c r="G50" s="39">
        <v>0.11799999999999999</v>
      </c>
      <c r="H50" s="40">
        <v>253799</v>
      </c>
      <c r="I50" s="41">
        <f t="shared" si="1"/>
        <v>29948.281999999999</v>
      </c>
      <c r="J50" s="41">
        <f t="shared" si="2"/>
        <v>36536.904039999994</v>
      </c>
      <c r="K50" s="12">
        <v>0</v>
      </c>
      <c r="L50" s="12">
        <f t="shared" si="0"/>
        <v>0</v>
      </c>
      <c r="M50" s="32">
        <f t="shared" si="3"/>
        <v>0</v>
      </c>
      <c r="N50" s="58" t="s">
        <v>28</v>
      </c>
      <c r="O50" s="78"/>
      <c r="P50" s="43"/>
      <c r="Q50" s="43" t="s">
        <v>36</v>
      </c>
      <c r="R50" s="59" t="s">
        <v>168</v>
      </c>
      <c r="S50" s="60"/>
      <c r="T50" s="60"/>
      <c r="U50" s="60" t="s">
        <v>26</v>
      </c>
      <c r="V50" s="60"/>
      <c r="W50" s="60"/>
      <c r="X50" s="60">
        <v>600000</v>
      </c>
      <c r="Y50" s="61">
        <v>29948</v>
      </c>
    </row>
    <row r="51" spans="1:25" s="4" customFormat="1" ht="37.5" x14ac:dyDescent="0.25">
      <c r="A51" s="35">
        <v>42</v>
      </c>
      <c r="B51" s="36" t="s">
        <v>150</v>
      </c>
      <c r="C51" s="35" t="s">
        <v>167</v>
      </c>
      <c r="D51" s="36" t="s">
        <v>91</v>
      </c>
      <c r="E51" s="37"/>
      <c r="F51" s="39" t="s">
        <v>32</v>
      </c>
      <c r="G51" s="39">
        <v>0.11</v>
      </c>
      <c r="H51" s="40">
        <v>203422</v>
      </c>
      <c r="I51" s="41">
        <f t="shared" si="1"/>
        <v>22376.420000000002</v>
      </c>
      <c r="J51" s="41">
        <f t="shared" si="2"/>
        <v>27299.232400000001</v>
      </c>
      <c r="K51" s="12">
        <v>0</v>
      </c>
      <c r="L51" s="12">
        <f t="shared" si="0"/>
        <v>0</v>
      </c>
      <c r="M51" s="32">
        <f t="shared" si="3"/>
        <v>0</v>
      </c>
      <c r="N51" s="58" t="s">
        <v>28</v>
      </c>
      <c r="O51" s="78"/>
      <c r="P51" s="43"/>
      <c r="Q51" s="43" t="s">
        <v>36</v>
      </c>
      <c r="R51" s="59" t="s">
        <v>168</v>
      </c>
      <c r="S51" s="60"/>
      <c r="T51" s="60"/>
      <c r="U51" s="60" t="s">
        <v>26</v>
      </c>
      <c r="V51" s="60"/>
      <c r="W51" s="60"/>
      <c r="X51" s="60">
        <v>600000</v>
      </c>
      <c r="Y51" s="61">
        <v>22376</v>
      </c>
    </row>
    <row r="52" spans="1:25" s="4" customFormat="1" ht="56.25" x14ac:dyDescent="0.25">
      <c r="A52" s="35">
        <v>43</v>
      </c>
      <c r="B52" s="36" t="s">
        <v>151</v>
      </c>
      <c r="C52" s="35" t="s">
        <v>167</v>
      </c>
      <c r="D52" s="36" t="s">
        <v>92</v>
      </c>
      <c r="E52" s="37"/>
      <c r="F52" s="39" t="s">
        <v>22</v>
      </c>
      <c r="G52" s="39">
        <v>6.2</v>
      </c>
      <c r="H52" s="40">
        <v>677</v>
      </c>
      <c r="I52" s="41">
        <f t="shared" si="1"/>
        <v>4197.4000000000005</v>
      </c>
      <c r="J52" s="41">
        <f t="shared" si="2"/>
        <v>5120.8279999999995</v>
      </c>
      <c r="K52" s="12">
        <v>0</v>
      </c>
      <c r="L52" s="12">
        <f t="shared" si="0"/>
        <v>0</v>
      </c>
      <c r="M52" s="32">
        <f t="shared" si="3"/>
        <v>0</v>
      </c>
      <c r="N52" s="58" t="s">
        <v>28</v>
      </c>
      <c r="O52" s="78"/>
      <c r="P52" s="43"/>
      <c r="Q52" s="43" t="s">
        <v>36</v>
      </c>
      <c r="R52" s="59" t="s">
        <v>168</v>
      </c>
      <c r="S52" s="60"/>
      <c r="T52" s="60"/>
      <c r="U52" s="60" t="s">
        <v>26</v>
      </c>
      <c r="V52" s="60"/>
      <c r="W52" s="60"/>
      <c r="X52" s="60">
        <v>600</v>
      </c>
      <c r="Y52" s="61">
        <v>4197</v>
      </c>
    </row>
    <row r="53" spans="1:25" s="4" customFormat="1" ht="37.5" x14ac:dyDescent="0.25">
      <c r="A53" s="35">
        <v>44</v>
      </c>
      <c r="B53" s="36" t="s">
        <v>152</v>
      </c>
      <c r="C53" s="35" t="s">
        <v>167</v>
      </c>
      <c r="D53" s="36" t="s">
        <v>93</v>
      </c>
      <c r="E53" s="37"/>
      <c r="F53" s="39" t="s">
        <v>22</v>
      </c>
      <c r="G53" s="39">
        <v>140</v>
      </c>
      <c r="H53" s="40">
        <v>804</v>
      </c>
      <c r="I53" s="41">
        <f t="shared" si="1"/>
        <v>112560</v>
      </c>
      <c r="J53" s="41">
        <f t="shared" si="2"/>
        <v>137323.20000000001</v>
      </c>
      <c r="K53" s="12">
        <v>0</v>
      </c>
      <c r="L53" s="12">
        <f t="shared" si="0"/>
        <v>0</v>
      </c>
      <c r="M53" s="32">
        <f t="shared" si="3"/>
        <v>0</v>
      </c>
      <c r="N53" s="58" t="s">
        <v>28</v>
      </c>
      <c r="O53" s="78"/>
      <c r="P53" s="43"/>
      <c r="Q53" s="43" t="s">
        <v>36</v>
      </c>
      <c r="R53" s="59" t="s">
        <v>41</v>
      </c>
      <c r="S53" s="60"/>
      <c r="T53" s="60"/>
      <c r="U53" s="60" t="s">
        <v>26</v>
      </c>
      <c r="V53" s="60"/>
      <c r="W53" s="60"/>
      <c r="X53" s="60">
        <v>600</v>
      </c>
      <c r="Y53" s="61">
        <v>112560</v>
      </c>
    </row>
    <row r="54" spans="1:25" s="4" customFormat="1" ht="20.25" x14ac:dyDescent="0.25">
      <c r="A54" s="35">
        <v>45</v>
      </c>
      <c r="B54" s="36" t="s">
        <v>153</v>
      </c>
      <c r="C54" s="35" t="s">
        <v>167</v>
      </c>
      <c r="D54" s="36" t="s">
        <v>94</v>
      </c>
      <c r="E54" s="37" t="s">
        <v>21</v>
      </c>
      <c r="F54" s="38" t="s">
        <v>22</v>
      </c>
      <c r="G54" s="39">
        <v>120</v>
      </c>
      <c r="H54" s="40">
        <v>101</v>
      </c>
      <c r="I54" s="41">
        <f t="shared" si="1"/>
        <v>12120</v>
      </c>
      <c r="J54" s="41">
        <f t="shared" si="2"/>
        <v>14786.4</v>
      </c>
      <c r="K54" s="12">
        <v>0</v>
      </c>
      <c r="L54" s="12">
        <f t="shared" ref="L54:L57" si="4">K54*G54</f>
        <v>0</v>
      </c>
      <c r="M54" s="32">
        <f t="shared" si="3"/>
        <v>0</v>
      </c>
      <c r="N54" s="58" t="s">
        <v>28</v>
      </c>
      <c r="O54" s="78"/>
      <c r="P54" s="43"/>
      <c r="Q54" s="43" t="s">
        <v>36</v>
      </c>
      <c r="R54" s="59" t="s">
        <v>41</v>
      </c>
      <c r="S54" s="60"/>
      <c r="T54" s="60"/>
      <c r="U54" s="60" t="s">
        <v>26</v>
      </c>
      <c r="V54" s="60"/>
      <c r="W54" s="60"/>
      <c r="X54" s="60">
        <v>600</v>
      </c>
      <c r="Y54" s="61">
        <v>12120</v>
      </c>
    </row>
    <row r="55" spans="1:25" s="4" customFormat="1" ht="37.5" x14ac:dyDescent="0.25">
      <c r="A55" s="35">
        <v>46</v>
      </c>
      <c r="B55" s="36" t="s">
        <v>154</v>
      </c>
      <c r="C55" s="35" t="s">
        <v>167</v>
      </c>
      <c r="D55" s="36" t="s">
        <v>95</v>
      </c>
      <c r="E55" s="37"/>
      <c r="F55" s="38" t="s">
        <v>22</v>
      </c>
      <c r="G55" s="39">
        <v>10</v>
      </c>
      <c r="H55" s="40">
        <v>662</v>
      </c>
      <c r="I55" s="41">
        <f t="shared" si="1"/>
        <v>6620</v>
      </c>
      <c r="J55" s="41">
        <f t="shared" si="2"/>
        <v>8076.4</v>
      </c>
      <c r="K55" s="12">
        <v>0</v>
      </c>
      <c r="L55" s="12">
        <f t="shared" si="4"/>
        <v>0</v>
      </c>
      <c r="M55" s="32">
        <f t="shared" si="3"/>
        <v>0</v>
      </c>
      <c r="N55" s="58" t="s">
        <v>28</v>
      </c>
      <c r="O55" s="78"/>
      <c r="P55" s="43"/>
      <c r="Q55" s="43" t="s">
        <v>36</v>
      </c>
      <c r="R55" s="59" t="s">
        <v>41</v>
      </c>
      <c r="S55" s="60"/>
      <c r="T55" s="60"/>
      <c r="U55" s="60" t="s">
        <v>26</v>
      </c>
      <c r="V55" s="60"/>
      <c r="W55" s="60"/>
      <c r="X55" s="60">
        <v>600</v>
      </c>
      <c r="Y55" s="61">
        <v>6620</v>
      </c>
    </row>
    <row r="56" spans="1:25" s="4" customFormat="1" ht="20.25" x14ac:dyDescent="0.25">
      <c r="A56" s="35">
        <v>47</v>
      </c>
      <c r="B56" s="36" t="s">
        <v>155</v>
      </c>
      <c r="C56" s="35" t="s">
        <v>167</v>
      </c>
      <c r="D56" s="36" t="s">
        <v>96</v>
      </c>
      <c r="E56" s="37"/>
      <c r="F56" s="38" t="s">
        <v>22</v>
      </c>
      <c r="G56" s="39">
        <v>260</v>
      </c>
      <c r="H56" s="40">
        <v>1066</v>
      </c>
      <c r="I56" s="41">
        <f t="shared" si="1"/>
        <v>277160</v>
      </c>
      <c r="J56" s="41">
        <f t="shared" si="2"/>
        <v>338135.2</v>
      </c>
      <c r="K56" s="12">
        <v>0</v>
      </c>
      <c r="L56" s="12">
        <f t="shared" si="4"/>
        <v>0</v>
      </c>
      <c r="M56" s="32">
        <f t="shared" si="3"/>
        <v>0</v>
      </c>
      <c r="N56" s="58" t="s">
        <v>28</v>
      </c>
      <c r="O56" s="78"/>
      <c r="P56" s="43"/>
      <c r="Q56" s="43" t="s">
        <v>36</v>
      </c>
      <c r="R56" s="59" t="s">
        <v>41</v>
      </c>
      <c r="S56" s="60"/>
      <c r="T56" s="60"/>
      <c r="U56" s="60" t="s">
        <v>26</v>
      </c>
      <c r="V56" s="60"/>
      <c r="W56" s="60"/>
      <c r="X56" s="60">
        <v>600</v>
      </c>
      <c r="Y56" s="61">
        <v>277160</v>
      </c>
    </row>
    <row r="57" spans="1:25" s="4" customFormat="1" ht="20.25" x14ac:dyDescent="0.25">
      <c r="A57" s="35">
        <v>48</v>
      </c>
      <c r="B57" s="36" t="s">
        <v>156</v>
      </c>
      <c r="C57" s="35" t="s">
        <v>167</v>
      </c>
      <c r="D57" s="36" t="s">
        <v>97</v>
      </c>
      <c r="E57" s="37"/>
      <c r="F57" s="38" t="s">
        <v>22</v>
      </c>
      <c r="G57" s="39">
        <v>17</v>
      </c>
      <c r="H57" s="40">
        <v>145</v>
      </c>
      <c r="I57" s="41">
        <f t="shared" si="1"/>
        <v>2465</v>
      </c>
      <c r="J57" s="41">
        <f t="shared" si="2"/>
        <v>3007.3</v>
      </c>
      <c r="K57" s="12">
        <v>0</v>
      </c>
      <c r="L57" s="12">
        <f t="shared" si="4"/>
        <v>0</v>
      </c>
      <c r="M57" s="32">
        <f t="shared" si="3"/>
        <v>0</v>
      </c>
      <c r="N57" s="58" t="s">
        <v>28</v>
      </c>
      <c r="O57" s="78"/>
      <c r="P57" s="43"/>
      <c r="Q57" s="43" t="s">
        <v>36</v>
      </c>
      <c r="R57" s="59" t="s">
        <v>41</v>
      </c>
      <c r="S57" s="60"/>
      <c r="T57" s="60"/>
      <c r="U57" s="60" t="s">
        <v>26</v>
      </c>
      <c r="V57" s="60"/>
      <c r="W57" s="60"/>
      <c r="X57" s="60">
        <v>600</v>
      </c>
      <c r="Y57" s="61">
        <v>2465</v>
      </c>
    </row>
    <row r="58" spans="1:25" s="62" customFormat="1" ht="37.5" x14ac:dyDescent="0.25">
      <c r="A58" s="35">
        <v>49</v>
      </c>
      <c r="B58" s="36" t="s">
        <v>157</v>
      </c>
      <c r="C58" s="35" t="s">
        <v>167</v>
      </c>
      <c r="D58" s="36" t="s">
        <v>98</v>
      </c>
      <c r="E58" s="37"/>
      <c r="F58" s="38" t="s">
        <v>22</v>
      </c>
      <c r="G58" s="39">
        <v>65</v>
      </c>
      <c r="H58" s="40">
        <v>333</v>
      </c>
      <c r="I58" s="41">
        <f t="shared" ref="I58:I67" si="5">H58*G58</f>
        <v>21645</v>
      </c>
      <c r="J58" s="41">
        <f t="shared" si="2"/>
        <v>26406.899999999998</v>
      </c>
      <c r="K58" s="12">
        <v>0</v>
      </c>
      <c r="L58" s="12">
        <f t="shared" ref="L58:L67" si="6">K58*G58</f>
        <v>0</v>
      </c>
      <c r="M58" s="32">
        <f t="shared" si="3"/>
        <v>0</v>
      </c>
      <c r="N58" s="58" t="s">
        <v>28</v>
      </c>
      <c r="O58" s="78"/>
      <c r="P58" s="43"/>
      <c r="Q58" s="43"/>
      <c r="R58" s="59" t="s">
        <v>41</v>
      </c>
      <c r="S58" s="60"/>
      <c r="T58" s="60"/>
      <c r="U58" s="60"/>
      <c r="V58" s="60"/>
      <c r="W58" s="60"/>
      <c r="X58" s="60">
        <v>600</v>
      </c>
      <c r="Y58" s="61">
        <v>21645</v>
      </c>
    </row>
    <row r="59" spans="1:25" s="62" customFormat="1" ht="20.25" x14ac:dyDescent="0.25">
      <c r="A59" s="35">
        <v>50</v>
      </c>
      <c r="B59" s="36" t="s">
        <v>158</v>
      </c>
      <c r="C59" s="35" t="s">
        <v>167</v>
      </c>
      <c r="D59" s="36" t="s">
        <v>99</v>
      </c>
      <c r="E59" s="37"/>
      <c r="F59" s="38" t="s">
        <v>22</v>
      </c>
      <c r="G59" s="39">
        <v>20</v>
      </c>
      <c r="H59" s="40">
        <v>474</v>
      </c>
      <c r="I59" s="41">
        <f t="shared" si="5"/>
        <v>9480</v>
      </c>
      <c r="J59" s="41">
        <f t="shared" si="2"/>
        <v>11565.599999999999</v>
      </c>
      <c r="K59" s="12">
        <v>0</v>
      </c>
      <c r="L59" s="12">
        <f t="shared" si="6"/>
        <v>0</v>
      </c>
      <c r="M59" s="32">
        <f t="shared" si="3"/>
        <v>0</v>
      </c>
      <c r="N59" s="58" t="s">
        <v>28</v>
      </c>
      <c r="O59" s="78"/>
      <c r="P59" s="43"/>
      <c r="Q59" s="43"/>
      <c r="R59" s="59" t="s">
        <v>41</v>
      </c>
      <c r="S59" s="60"/>
      <c r="T59" s="60"/>
      <c r="U59" s="60"/>
      <c r="V59" s="60"/>
      <c r="W59" s="60"/>
      <c r="X59" s="60">
        <v>600</v>
      </c>
      <c r="Y59" s="61">
        <v>9480</v>
      </c>
    </row>
    <row r="60" spans="1:25" s="62" customFormat="1" ht="20.25" x14ac:dyDescent="0.25">
      <c r="A60" s="35">
        <v>51</v>
      </c>
      <c r="B60" s="36" t="s">
        <v>159</v>
      </c>
      <c r="C60" s="35" t="s">
        <v>167</v>
      </c>
      <c r="D60" s="36" t="s">
        <v>100</v>
      </c>
      <c r="E60" s="37"/>
      <c r="F60" s="38" t="s">
        <v>22</v>
      </c>
      <c r="G60" s="39">
        <v>19</v>
      </c>
      <c r="H60" s="40">
        <v>391</v>
      </c>
      <c r="I60" s="41">
        <f t="shared" si="5"/>
        <v>7429</v>
      </c>
      <c r="J60" s="41">
        <f t="shared" si="2"/>
        <v>9063.3799999999992</v>
      </c>
      <c r="K60" s="12">
        <v>0</v>
      </c>
      <c r="L60" s="12">
        <f t="shared" si="6"/>
        <v>0</v>
      </c>
      <c r="M60" s="32">
        <f t="shared" si="3"/>
        <v>0</v>
      </c>
      <c r="N60" s="58" t="s">
        <v>28</v>
      </c>
      <c r="O60" s="78"/>
      <c r="P60" s="43"/>
      <c r="Q60" s="43"/>
      <c r="R60" s="59" t="s">
        <v>41</v>
      </c>
      <c r="S60" s="60"/>
      <c r="T60" s="60"/>
      <c r="U60" s="60"/>
      <c r="V60" s="60"/>
      <c r="W60" s="60"/>
      <c r="X60" s="60">
        <v>600</v>
      </c>
      <c r="Y60" s="61">
        <v>7429</v>
      </c>
    </row>
    <row r="61" spans="1:25" s="62" customFormat="1" ht="37.5" x14ac:dyDescent="0.25">
      <c r="A61" s="35">
        <v>52</v>
      </c>
      <c r="B61" s="36" t="s">
        <v>160</v>
      </c>
      <c r="C61" s="35" t="s">
        <v>167</v>
      </c>
      <c r="D61" s="36" t="s">
        <v>101</v>
      </c>
      <c r="E61" s="37"/>
      <c r="F61" s="38" t="s">
        <v>108</v>
      </c>
      <c r="G61" s="39">
        <v>28</v>
      </c>
      <c r="H61" s="40">
        <v>610</v>
      </c>
      <c r="I61" s="41">
        <f t="shared" si="5"/>
        <v>17080</v>
      </c>
      <c r="J61" s="41">
        <f t="shared" si="2"/>
        <v>20837.599999999999</v>
      </c>
      <c r="K61" s="12">
        <v>0</v>
      </c>
      <c r="L61" s="12">
        <f t="shared" si="6"/>
        <v>0</v>
      </c>
      <c r="M61" s="32">
        <f t="shared" si="3"/>
        <v>0</v>
      </c>
      <c r="N61" s="58" t="s">
        <v>28</v>
      </c>
      <c r="O61" s="78"/>
      <c r="P61" s="43"/>
      <c r="Q61" s="43"/>
      <c r="R61" s="59"/>
      <c r="S61" s="60"/>
      <c r="T61" s="60"/>
      <c r="U61" s="60"/>
      <c r="V61" s="60"/>
      <c r="W61" s="60"/>
      <c r="X61" s="60"/>
      <c r="Y61" s="61">
        <v>17080</v>
      </c>
    </row>
    <row r="62" spans="1:25" s="62" customFormat="1" ht="37.5" x14ac:dyDescent="0.25">
      <c r="A62" s="35">
        <v>53</v>
      </c>
      <c r="B62" s="36" t="s">
        <v>161</v>
      </c>
      <c r="C62" s="35" t="s">
        <v>167</v>
      </c>
      <c r="D62" s="36" t="s">
        <v>102</v>
      </c>
      <c r="E62" s="37"/>
      <c r="F62" s="38" t="s">
        <v>108</v>
      </c>
      <c r="G62" s="39">
        <v>32</v>
      </c>
      <c r="H62" s="40">
        <v>183</v>
      </c>
      <c r="I62" s="41">
        <f t="shared" si="5"/>
        <v>5856</v>
      </c>
      <c r="J62" s="41">
        <f t="shared" si="2"/>
        <v>7144.32</v>
      </c>
      <c r="K62" s="12">
        <v>0</v>
      </c>
      <c r="L62" s="12">
        <f t="shared" si="6"/>
        <v>0</v>
      </c>
      <c r="M62" s="32">
        <f t="shared" si="3"/>
        <v>0</v>
      </c>
      <c r="N62" s="58" t="s">
        <v>28</v>
      </c>
      <c r="O62" s="78"/>
      <c r="P62" s="43"/>
      <c r="Q62" s="43"/>
      <c r="R62" s="59"/>
      <c r="S62" s="60"/>
      <c r="T62" s="60"/>
      <c r="U62" s="60"/>
      <c r="V62" s="60"/>
      <c r="W62" s="60"/>
      <c r="X62" s="60"/>
      <c r="Y62" s="61">
        <v>5856</v>
      </c>
    </row>
    <row r="63" spans="1:25" s="62" customFormat="1" ht="37.5" x14ac:dyDescent="0.25">
      <c r="A63" s="35">
        <v>54</v>
      </c>
      <c r="B63" s="36" t="s">
        <v>162</v>
      </c>
      <c r="C63" s="35" t="s">
        <v>167</v>
      </c>
      <c r="D63" s="36" t="s">
        <v>103</v>
      </c>
      <c r="E63" s="37"/>
      <c r="F63" s="38" t="s">
        <v>108</v>
      </c>
      <c r="G63" s="39">
        <v>2</v>
      </c>
      <c r="H63" s="40">
        <v>617</v>
      </c>
      <c r="I63" s="41">
        <f t="shared" si="5"/>
        <v>1234</v>
      </c>
      <c r="J63" s="41">
        <f t="shared" si="2"/>
        <v>1505.48</v>
      </c>
      <c r="K63" s="12">
        <v>0</v>
      </c>
      <c r="L63" s="12">
        <f t="shared" si="6"/>
        <v>0</v>
      </c>
      <c r="M63" s="32">
        <f t="shared" si="3"/>
        <v>0</v>
      </c>
      <c r="N63" s="58" t="s">
        <v>28</v>
      </c>
      <c r="O63" s="78"/>
      <c r="P63" s="43"/>
      <c r="Q63" s="43"/>
      <c r="R63" s="59"/>
      <c r="S63" s="60"/>
      <c r="T63" s="60"/>
      <c r="U63" s="60"/>
      <c r="V63" s="60"/>
      <c r="W63" s="60"/>
      <c r="X63" s="60"/>
      <c r="Y63" s="61">
        <v>1234</v>
      </c>
    </row>
    <row r="64" spans="1:25" s="62" customFormat="1" ht="37.5" x14ac:dyDescent="0.25">
      <c r="A64" s="35">
        <v>55</v>
      </c>
      <c r="B64" s="36" t="s">
        <v>163</v>
      </c>
      <c r="C64" s="35" t="s">
        <v>167</v>
      </c>
      <c r="D64" s="36" t="s">
        <v>104</v>
      </c>
      <c r="E64" s="37"/>
      <c r="F64" s="38" t="s">
        <v>108</v>
      </c>
      <c r="G64" s="39">
        <v>4</v>
      </c>
      <c r="H64" s="40">
        <v>8180</v>
      </c>
      <c r="I64" s="41">
        <f t="shared" si="5"/>
        <v>32720</v>
      </c>
      <c r="J64" s="41">
        <f t="shared" si="2"/>
        <v>39918.400000000001</v>
      </c>
      <c r="K64" s="12">
        <v>0</v>
      </c>
      <c r="L64" s="12">
        <f t="shared" si="6"/>
        <v>0</v>
      </c>
      <c r="M64" s="32">
        <f t="shared" si="3"/>
        <v>0</v>
      </c>
      <c r="N64" s="58" t="s">
        <v>28</v>
      </c>
      <c r="O64" s="78"/>
      <c r="P64" s="43"/>
      <c r="Q64" s="43"/>
      <c r="R64" s="59"/>
      <c r="S64" s="60"/>
      <c r="T64" s="60"/>
      <c r="U64" s="60"/>
      <c r="V64" s="60"/>
      <c r="W64" s="60"/>
      <c r="X64" s="60"/>
      <c r="Y64" s="61">
        <v>32720</v>
      </c>
    </row>
    <row r="65" spans="1:25" s="62" customFormat="1" ht="37.5" x14ac:dyDescent="0.25">
      <c r="A65" s="35">
        <v>56</v>
      </c>
      <c r="B65" s="36" t="s">
        <v>164</v>
      </c>
      <c r="C65" s="35" t="s">
        <v>167</v>
      </c>
      <c r="D65" s="36" t="s">
        <v>105</v>
      </c>
      <c r="E65" s="37"/>
      <c r="F65" s="38" t="s">
        <v>108</v>
      </c>
      <c r="G65" s="39">
        <v>4</v>
      </c>
      <c r="H65" s="40">
        <v>10703</v>
      </c>
      <c r="I65" s="41">
        <f t="shared" si="5"/>
        <v>42812</v>
      </c>
      <c r="J65" s="41">
        <f t="shared" si="2"/>
        <v>52230.64</v>
      </c>
      <c r="K65" s="12">
        <v>0</v>
      </c>
      <c r="L65" s="12">
        <f t="shared" si="6"/>
        <v>0</v>
      </c>
      <c r="M65" s="32">
        <f t="shared" si="3"/>
        <v>0</v>
      </c>
      <c r="N65" s="58" t="s">
        <v>28</v>
      </c>
      <c r="O65" s="78"/>
      <c r="P65" s="43"/>
      <c r="Q65" s="43"/>
      <c r="R65" s="59"/>
      <c r="S65" s="60"/>
      <c r="T65" s="60"/>
      <c r="U65" s="60"/>
      <c r="V65" s="60"/>
      <c r="W65" s="60"/>
      <c r="X65" s="60"/>
      <c r="Y65" s="61">
        <v>42812</v>
      </c>
    </row>
    <row r="66" spans="1:25" s="62" customFormat="1" ht="37.5" x14ac:dyDescent="0.25">
      <c r="A66" s="35">
        <v>57</v>
      </c>
      <c r="B66" s="36" t="s">
        <v>165</v>
      </c>
      <c r="C66" s="35" t="s">
        <v>167</v>
      </c>
      <c r="D66" s="36" t="s">
        <v>106</v>
      </c>
      <c r="E66" s="37"/>
      <c r="F66" s="38" t="s">
        <v>108</v>
      </c>
      <c r="G66" s="39">
        <v>1</v>
      </c>
      <c r="H66" s="40">
        <v>189801</v>
      </c>
      <c r="I66" s="41">
        <f t="shared" si="5"/>
        <v>189801</v>
      </c>
      <c r="J66" s="41">
        <f t="shared" si="2"/>
        <v>231557.22</v>
      </c>
      <c r="K66" s="12">
        <v>0</v>
      </c>
      <c r="L66" s="12">
        <f t="shared" si="6"/>
        <v>0</v>
      </c>
      <c r="M66" s="32">
        <f t="shared" si="3"/>
        <v>0</v>
      </c>
      <c r="N66" s="58" t="s">
        <v>28</v>
      </c>
      <c r="O66" s="78"/>
      <c r="P66" s="43"/>
      <c r="Q66" s="43"/>
      <c r="R66" s="59" t="s">
        <v>169</v>
      </c>
      <c r="S66" s="60"/>
      <c r="T66" s="60"/>
      <c r="U66" s="60"/>
      <c r="V66" s="60"/>
      <c r="W66" s="60"/>
      <c r="X66" s="60"/>
      <c r="Y66" s="61">
        <v>189801</v>
      </c>
    </row>
    <row r="67" spans="1:25" s="62" customFormat="1" ht="37.5" x14ac:dyDescent="0.25">
      <c r="A67" s="35">
        <v>58</v>
      </c>
      <c r="B67" s="36" t="s">
        <v>166</v>
      </c>
      <c r="C67" s="35" t="s">
        <v>167</v>
      </c>
      <c r="D67" s="36" t="s">
        <v>107</v>
      </c>
      <c r="E67" s="37"/>
      <c r="F67" s="38" t="s">
        <v>108</v>
      </c>
      <c r="G67" s="39">
        <v>1</v>
      </c>
      <c r="H67" s="40">
        <v>257267</v>
      </c>
      <c r="I67" s="41">
        <f t="shared" si="5"/>
        <v>257267</v>
      </c>
      <c r="J67" s="41">
        <f t="shared" si="2"/>
        <v>313865.74</v>
      </c>
      <c r="K67" s="12">
        <v>0</v>
      </c>
      <c r="L67" s="12">
        <f t="shared" si="6"/>
        <v>0</v>
      </c>
      <c r="M67" s="32">
        <f t="shared" si="3"/>
        <v>0</v>
      </c>
      <c r="N67" s="58" t="s">
        <v>28</v>
      </c>
      <c r="O67" s="79"/>
      <c r="P67" s="43"/>
      <c r="Q67" s="43"/>
      <c r="R67" s="59" t="s">
        <v>169</v>
      </c>
      <c r="S67" s="60"/>
      <c r="T67" s="60"/>
      <c r="U67" s="60"/>
      <c r="V67" s="60"/>
      <c r="W67" s="60"/>
      <c r="X67" s="60"/>
      <c r="Y67" s="61">
        <v>257267</v>
      </c>
    </row>
    <row r="68" spans="1:25" s="14" customFormat="1" x14ac:dyDescent="0.25">
      <c r="A68" s="80" t="s">
        <v>9</v>
      </c>
      <c r="B68" s="81"/>
      <c r="C68" s="81"/>
      <c r="D68" s="81"/>
      <c r="E68" s="81"/>
      <c r="F68" s="81"/>
      <c r="G68" s="81"/>
      <c r="H68" s="81"/>
      <c r="I68" s="42">
        <f>SUM(I10:I67)</f>
        <v>1882839.652</v>
      </c>
      <c r="J68" s="42">
        <f>SUM(J10:J67)</f>
        <v>2297064.3754399996</v>
      </c>
      <c r="K68" s="13"/>
      <c r="L68" s="13">
        <f>SUM(L10:L67)</f>
        <v>0</v>
      </c>
      <c r="M68" s="13">
        <f>SUM(M10:M67)</f>
        <v>0</v>
      </c>
      <c r="N68" s="6"/>
      <c r="O68" s="57"/>
      <c r="P68" s="44"/>
      <c r="Q68" s="44"/>
      <c r="R68" s="45"/>
      <c r="S68" s="44"/>
      <c r="T68" s="44"/>
      <c r="U68" s="44"/>
      <c r="V68" s="44"/>
      <c r="W68" s="44"/>
      <c r="X68" s="44"/>
    </row>
    <row r="69" spans="1:25" s="14" customFormat="1" ht="20.25" x14ac:dyDescent="0.3">
      <c r="A69" s="50" t="s">
        <v>29</v>
      </c>
      <c r="B69" s="51"/>
      <c r="C69" s="51"/>
      <c r="D69" s="51"/>
      <c r="E69" s="51"/>
      <c r="F69" s="52">
        <f>L68</f>
        <v>0</v>
      </c>
      <c r="G69" s="53" t="s">
        <v>28</v>
      </c>
      <c r="H69" s="18"/>
      <c r="I69" s="18"/>
      <c r="J69" s="18"/>
      <c r="K69" s="19"/>
      <c r="L69" s="19"/>
      <c r="M69" s="19"/>
      <c r="N69" s="19"/>
      <c r="O69" s="19"/>
      <c r="R69" s="15"/>
    </row>
    <row r="70" spans="1:25" s="14" customFormat="1" ht="20.25" x14ac:dyDescent="0.3">
      <c r="A70" s="50" t="s">
        <v>173</v>
      </c>
      <c r="B70" s="51"/>
      <c r="C70" s="51"/>
      <c r="D70" s="51"/>
      <c r="E70" s="51"/>
      <c r="F70" s="54">
        <f>M68-L68</f>
        <v>0</v>
      </c>
      <c r="G70" s="53" t="s">
        <v>28</v>
      </c>
      <c r="H70" s="18"/>
      <c r="I70" s="18"/>
      <c r="J70" s="18"/>
      <c r="K70" s="19"/>
      <c r="L70" s="19"/>
      <c r="M70" s="19"/>
      <c r="N70" s="19"/>
      <c r="O70" s="19"/>
      <c r="R70" s="15"/>
    </row>
    <row r="71" spans="1:25" s="14" customFormat="1" ht="45.75" customHeight="1" x14ac:dyDescent="0.25">
      <c r="A71" s="73" t="s">
        <v>174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R71" s="15"/>
    </row>
    <row r="72" spans="1:25" s="14" customFormat="1" ht="20.25" x14ac:dyDescent="0.3">
      <c r="A72" s="16" t="s">
        <v>18</v>
      </c>
      <c r="B72" s="17"/>
      <c r="C72" s="17"/>
      <c r="D72" s="17"/>
      <c r="E72" s="17"/>
      <c r="F72" s="17"/>
      <c r="G72" s="17"/>
      <c r="H72" s="18"/>
      <c r="I72" s="18"/>
      <c r="J72" s="18"/>
      <c r="K72" s="19"/>
      <c r="L72" s="19"/>
      <c r="M72" s="19"/>
      <c r="N72" s="19"/>
      <c r="O72" s="19"/>
      <c r="R72" s="15"/>
    </row>
    <row r="73" spans="1:25" s="14" customFormat="1" ht="20.25" x14ac:dyDescent="0.3">
      <c r="A73" s="16" t="s">
        <v>30</v>
      </c>
      <c r="B73" s="17"/>
      <c r="C73" s="17"/>
      <c r="D73" s="17"/>
      <c r="E73" s="17"/>
      <c r="F73" s="17"/>
      <c r="G73" s="17"/>
      <c r="H73" s="18"/>
      <c r="I73" s="18"/>
      <c r="J73" s="18"/>
      <c r="K73" s="19"/>
      <c r="L73" s="19"/>
      <c r="M73" s="19"/>
      <c r="N73" s="19"/>
      <c r="O73" s="19"/>
      <c r="R73" s="15"/>
    </row>
    <row r="74" spans="1:25" s="14" customFormat="1" ht="20.25" x14ac:dyDescent="0.3">
      <c r="A74" s="16"/>
      <c r="B74" s="20" t="s">
        <v>10</v>
      </c>
      <c r="C74" s="17"/>
      <c r="D74" s="17"/>
      <c r="E74" s="17"/>
      <c r="F74" s="17"/>
      <c r="G74" s="17"/>
      <c r="H74" s="18"/>
      <c r="I74" s="18"/>
      <c r="J74" s="18"/>
      <c r="K74" s="19"/>
      <c r="L74" s="19"/>
      <c r="M74" s="19"/>
      <c r="N74" s="19"/>
      <c r="O74" s="19"/>
      <c r="R74" s="15"/>
    </row>
    <row r="75" spans="1:25" s="14" customFormat="1" ht="43.5" customHeight="1" x14ac:dyDescent="0.25">
      <c r="A75" s="74" t="s">
        <v>172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R75" s="15"/>
    </row>
    <row r="76" spans="1:25" s="14" customFormat="1" ht="38.25" customHeight="1" x14ac:dyDescent="0.25">
      <c r="A76" s="74" t="s">
        <v>23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R76" s="15"/>
    </row>
    <row r="77" spans="1:25" s="14" customFormat="1" ht="20.25" x14ac:dyDescent="0.25">
      <c r="A77" s="66" t="s">
        <v>24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R77" s="15"/>
    </row>
    <row r="78" spans="1:25" s="14" customFormat="1" ht="20.25" x14ac:dyDescent="0.25">
      <c r="A78" s="66" t="s">
        <v>25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R78" s="15"/>
    </row>
    <row r="79" spans="1:25" s="14" customFormat="1" ht="20.25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9"/>
      <c r="M79" s="47"/>
      <c r="N79" s="47"/>
      <c r="O79" s="47"/>
      <c r="R79" s="15"/>
    </row>
    <row r="80" spans="1:25" s="14" customFormat="1" ht="20.25" x14ac:dyDescent="0.25">
      <c r="A80" s="48"/>
      <c r="B80" s="16"/>
      <c r="C80" s="16"/>
      <c r="D80" s="16"/>
      <c r="E80" s="16"/>
      <c r="F80" s="16"/>
      <c r="G80" s="16"/>
      <c r="H80" s="21"/>
      <c r="I80" s="21"/>
      <c r="J80" s="21"/>
      <c r="K80" s="16"/>
      <c r="L80" s="16"/>
      <c r="M80" s="16"/>
      <c r="N80" s="16"/>
      <c r="O80" s="16"/>
      <c r="R80" s="15"/>
    </row>
    <row r="81" spans="1:65" s="14" customFormat="1" ht="21" thickBot="1" x14ac:dyDescent="0.3">
      <c r="A81" s="67"/>
      <c r="B81" s="67"/>
      <c r="C81" s="67"/>
      <c r="D81" s="67"/>
      <c r="E81" s="67"/>
      <c r="F81" s="67"/>
      <c r="G81" s="16"/>
      <c r="H81" s="21"/>
      <c r="I81" s="21"/>
      <c r="J81" s="22"/>
      <c r="K81" s="22"/>
      <c r="L81" s="22"/>
      <c r="M81" s="22"/>
      <c r="N81" s="22"/>
      <c r="Q81" s="15"/>
    </row>
    <row r="82" spans="1:65" s="14" customFormat="1" ht="20.25" x14ac:dyDescent="0.25">
      <c r="A82" s="68" t="s">
        <v>11</v>
      </c>
      <c r="B82" s="68"/>
      <c r="C82" s="68"/>
      <c r="D82" s="68"/>
      <c r="E82" s="68"/>
      <c r="F82" s="68"/>
      <c r="G82" s="16"/>
      <c r="H82" s="21"/>
      <c r="I82" s="21"/>
      <c r="J82" s="82" t="s">
        <v>16</v>
      </c>
      <c r="K82" s="82"/>
      <c r="L82" s="82"/>
      <c r="M82" s="82"/>
      <c r="N82" s="82"/>
      <c r="Q82" s="15"/>
    </row>
    <row r="83" spans="1:65" s="14" customFormat="1" ht="20.25" x14ac:dyDescent="0.25">
      <c r="A83" s="48"/>
      <c r="B83" s="16"/>
      <c r="C83" s="16"/>
      <c r="D83" s="16"/>
      <c r="E83" s="16"/>
      <c r="F83" s="16"/>
      <c r="G83" s="16"/>
      <c r="H83" s="21"/>
      <c r="I83" s="21"/>
      <c r="J83" s="16"/>
      <c r="K83" s="16"/>
      <c r="L83" s="16"/>
      <c r="M83" s="16"/>
      <c r="N83" s="16"/>
      <c r="Q83" s="15"/>
    </row>
    <row r="84" spans="1:65" s="14" customFormat="1" ht="21" thickBot="1" x14ac:dyDescent="0.3">
      <c r="A84" s="48"/>
      <c r="B84" s="16"/>
      <c r="C84" s="16"/>
      <c r="D84" s="16"/>
      <c r="E84" s="16"/>
      <c r="F84" s="16"/>
      <c r="G84" s="16"/>
      <c r="H84" s="21"/>
      <c r="I84" s="21"/>
      <c r="J84" s="22"/>
      <c r="K84" s="22"/>
      <c r="L84" s="22"/>
      <c r="M84" s="22"/>
      <c r="N84" s="22"/>
      <c r="Q84" s="15"/>
    </row>
    <row r="85" spans="1:65" s="14" customFormat="1" ht="20.25" x14ac:dyDescent="0.25">
      <c r="A85" s="48"/>
      <c r="B85" s="16"/>
      <c r="C85" s="16"/>
      <c r="D85" s="16"/>
      <c r="E85" s="16"/>
      <c r="F85" s="16"/>
      <c r="G85" s="16"/>
      <c r="H85" s="21"/>
      <c r="I85" s="21"/>
      <c r="J85" s="82" t="s">
        <v>17</v>
      </c>
      <c r="K85" s="82"/>
      <c r="L85" s="82"/>
      <c r="M85" s="82"/>
      <c r="N85" s="82"/>
      <c r="Q85" s="15"/>
    </row>
    <row r="86" spans="1:65" s="23" customFormat="1" ht="20.25" x14ac:dyDescent="0.25">
      <c r="H86" s="24"/>
      <c r="I86" s="24"/>
      <c r="J86" s="24"/>
      <c r="R86" s="25"/>
    </row>
    <row r="87" spans="1:65" s="2" customFormat="1" x14ac:dyDescent="0.25">
      <c r="A87" s="1"/>
      <c r="C87" s="1"/>
      <c r="F87" s="1"/>
      <c r="G87" s="1"/>
      <c r="H87" s="3"/>
      <c r="I87" s="3"/>
      <c r="J87" s="3"/>
      <c r="P87" s="26"/>
      <c r="Q87" s="26"/>
      <c r="R87" s="2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</row>
    <row r="88" spans="1:65" s="2" customFormat="1" x14ac:dyDescent="0.25">
      <c r="A88" s="1"/>
      <c r="C88" s="1"/>
      <c r="F88" s="1"/>
      <c r="G88" s="1"/>
      <c r="H88" s="3"/>
      <c r="I88" s="3"/>
      <c r="J88" s="3"/>
      <c r="P88" s="26"/>
      <c r="Q88" s="26"/>
      <c r="R88" s="2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</row>
    <row r="89" spans="1:65" s="2" customFormat="1" x14ac:dyDescent="0.25">
      <c r="A89" s="1"/>
      <c r="C89" s="1"/>
      <c r="F89" s="1"/>
      <c r="G89" s="1"/>
      <c r="H89" s="3"/>
      <c r="I89" s="3"/>
      <c r="J89" s="3"/>
      <c r="P89" s="26"/>
      <c r="Q89" s="26"/>
      <c r="R89" s="2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</row>
    <row r="90" spans="1:65" s="2" customFormat="1" x14ac:dyDescent="0.25">
      <c r="A90" s="1"/>
      <c r="C90" s="1"/>
      <c r="F90" s="1"/>
      <c r="G90" s="1"/>
      <c r="H90" s="3"/>
      <c r="I90" s="3"/>
      <c r="J90" s="3"/>
      <c r="P90" s="26"/>
      <c r="Q90" s="26"/>
      <c r="R90" s="2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</row>
    <row r="91" spans="1:65" s="2" customFormat="1" x14ac:dyDescent="0.25">
      <c r="A91" s="1"/>
      <c r="C91" s="1"/>
      <c r="F91" s="1"/>
      <c r="G91" s="1"/>
      <c r="H91" s="3"/>
      <c r="I91" s="3"/>
      <c r="J91" s="3"/>
      <c r="P91" s="26"/>
      <c r="Q91" s="26"/>
      <c r="R91" s="2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</row>
    <row r="92" spans="1:65" s="2" customFormat="1" x14ac:dyDescent="0.25">
      <c r="A92" s="1"/>
      <c r="C92" s="1"/>
      <c r="F92" s="1"/>
      <c r="G92" s="1"/>
      <c r="H92" s="3"/>
      <c r="I92" s="3"/>
      <c r="J92" s="3"/>
      <c r="P92" s="26"/>
      <c r="Q92" s="26"/>
      <c r="R92" s="2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</row>
    <row r="93" spans="1:65" s="2" customFormat="1" x14ac:dyDescent="0.25">
      <c r="A93" s="1"/>
      <c r="C93" s="1"/>
      <c r="F93" s="1"/>
      <c r="G93" s="1"/>
      <c r="H93" s="3"/>
      <c r="I93" s="3"/>
      <c r="J93" s="3"/>
      <c r="P93" s="26"/>
      <c r="Q93" s="26"/>
      <c r="R93" s="2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</row>
    <row r="94" spans="1:65" s="2" customFormat="1" x14ac:dyDescent="0.25">
      <c r="A94" s="1"/>
      <c r="C94" s="1"/>
      <c r="F94" s="1"/>
      <c r="G94" s="1"/>
      <c r="H94" s="3"/>
      <c r="I94" s="3"/>
      <c r="J94" s="3"/>
      <c r="P94" s="26"/>
      <c r="Q94" s="26"/>
      <c r="R94" s="2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</row>
    <row r="95" spans="1:65" s="2" customFormat="1" x14ac:dyDescent="0.25">
      <c r="A95" s="1"/>
      <c r="C95" s="1"/>
      <c r="F95" s="1"/>
      <c r="G95" s="1"/>
      <c r="H95" s="3"/>
      <c r="I95" s="3"/>
      <c r="J95" s="3"/>
      <c r="P95" s="26"/>
      <c r="Q95" s="26"/>
      <c r="R95" s="2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</row>
    <row r="96" spans="1:65" s="2" customFormat="1" x14ac:dyDescent="0.25">
      <c r="A96" s="1"/>
      <c r="C96" s="1"/>
      <c r="F96" s="1"/>
      <c r="G96" s="1"/>
      <c r="H96" s="3"/>
      <c r="I96" s="3"/>
      <c r="J96" s="3"/>
      <c r="P96" s="26"/>
      <c r="Q96" s="26"/>
      <c r="R96" s="2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</row>
    <row r="97" spans="1:65" s="2" customFormat="1" x14ac:dyDescent="0.25">
      <c r="A97" s="1"/>
      <c r="C97" s="1"/>
      <c r="F97" s="1"/>
      <c r="G97" s="1"/>
      <c r="H97" s="3"/>
      <c r="I97" s="3"/>
      <c r="J97" s="3"/>
      <c r="P97" s="26"/>
      <c r="Q97" s="26"/>
      <c r="R97" s="27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</row>
    <row r="98" spans="1:65" s="2" customFormat="1" x14ac:dyDescent="0.25">
      <c r="A98" s="1"/>
      <c r="C98" s="1"/>
      <c r="F98" s="1"/>
      <c r="G98" s="1"/>
      <c r="H98" s="3"/>
      <c r="I98" s="3"/>
      <c r="J98" s="3"/>
      <c r="P98" s="26"/>
      <c r="Q98" s="26"/>
      <c r="R98" s="27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</row>
    <row r="99" spans="1:65" s="2" customFormat="1" x14ac:dyDescent="0.25">
      <c r="A99" s="1"/>
      <c r="C99" s="1"/>
      <c r="F99" s="1"/>
      <c r="G99" s="1"/>
      <c r="H99" s="3"/>
      <c r="I99" s="3"/>
      <c r="J99" s="3"/>
      <c r="P99" s="26"/>
      <c r="Q99" s="26"/>
      <c r="R99" s="27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</row>
    <row r="100" spans="1:65" s="2" customFormat="1" x14ac:dyDescent="0.25">
      <c r="A100" s="1"/>
      <c r="C100" s="1"/>
      <c r="F100" s="1"/>
      <c r="G100" s="1"/>
      <c r="H100" s="3"/>
      <c r="I100" s="3"/>
      <c r="J100" s="3"/>
      <c r="P100" s="26"/>
      <c r="Q100" s="26"/>
      <c r="R100" s="27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</row>
    <row r="101" spans="1:65" s="2" customFormat="1" x14ac:dyDescent="0.25">
      <c r="A101" s="1"/>
      <c r="C101" s="1"/>
      <c r="F101" s="1"/>
      <c r="G101" s="1"/>
      <c r="H101" s="3"/>
      <c r="I101" s="3"/>
      <c r="J101" s="3"/>
      <c r="P101" s="26"/>
      <c r="Q101" s="26"/>
      <c r="R101" s="27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</row>
    <row r="102" spans="1:65" s="2" customFormat="1" x14ac:dyDescent="0.25">
      <c r="A102" s="1"/>
      <c r="C102" s="1"/>
      <c r="F102" s="1"/>
      <c r="G102" s="1"/>
      <c r="H102" s="3"/>
      <c r="I102" s="3"/>
      <c r="J102" s="3"/>
      <c r="P102" s="26"/>
      <c r="Q102" s="26"/>
      <c r="R102" s="27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</row>
    <row r="103" spans="1:65" s="2" customFormat="1" x14ac:dyDescent="0.25">
      <c r="A103" s="1"/>
      <c r="C103" s="1"/>
      <c r="F103" s="1"/>
      <c r="G103" s="1"/>
      <c r="H103" s="3"/>
      <c r="I103" s="3"/>
      <c r="J103" s="3"/>
      <c r="P103" s="26"/>
      <c r="Q103" s="26"/>
      <c r="R103" s="27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</row>
    <row r="104" spans="1:65" s="2" customFormat="1" x14ac:dyDescent="0.25">
      <c r="A104" s="1"/>
      <c r="C104" s="1"/>
      <c r="F104" s="1"/>
      <c r="G104" s="1"/>
      <c r="H104" s="3"/>
      <c r="I104" s="3"/>
      <c r="J104" s="3"/>
      <c r="P104" s="26"/>
      <c r="Q104" s="26"/>
      <c r="R104" s="2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</row>
    <row r="105" spans="1:65" s="2" customFormat="1" x14ac:dyDescent="0.25">
      <c r="A105" s="1"/>
      <c r="C105" s="1"/>
      <c r="F105" s="1"/>
      <c r="G105" s="1"/>
      <c r="H105" s="3"/>
      <c r="I105" s="3"/>
      <c r="J105" s="3"/>
      <c r="P105" s="26"/>
      <c r="Q105" s="26"/>
      <c r="R105" s="2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</row>
    <row r="106" spans="1:65" s="2" customFormat="1" x14ac:dyDescent="0.25">
      <c r="A106" s="1"/>
      <c r="C106" s="1"/>
      <c r="F106" s="1"/>
      <c r="G106" s="1"/>
      <c r="H106" s="3"/>
      <c r="I106" s="3"/>
      <c r="J106" s="3"/>
      <c r="P106" s="26"/>
      <c r="Q106" s="26"/>
      <c r="R106" s="2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</row>
    <row r="107" spans="1:65" s="2" customFormat="1" x14ac:dyDescent="0.25">
      <c r="A107" s="1"/>
      <c r="C107" s="1"/>
      <c r="F107" s="1"/>
      <c r="G107" s="1"/>
      <c r="H107" s="3"/>
      <c r="I107" s="3"/>
      <c r="J107" s="3"/>
      <c r="P107" s="26"/>
      <c r="Q107" s="26"/>
      <c r="R107" s="2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</row>
    <row r="108" spans="1:65" s="2" customFormat="1" x14ac:dyDescent="0.25">
      <c r="A108" s="1"/>
      <c r="C108" s="1"/>
      <c r="F108" s="1"/>
      <c r="G108" s="1"/>
      <c r="H108" s="3"/>
      <c r="I108" s="3"/>
      <c r="J108" s="3"/>
      <c r="P108" s="26"/>
      <c r="Q108" s="26"/>
      <c r="R108" s="2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</row>
    <row r="109" spans="1:65" s="2" customFormat="1" x14ac:dyDescent="0.25">
      <c r="A109" s="1"/>
      <c r="C109" s="1"/>
      <c r="F109" s="1"/>
      <c r="G109" s="1"/>
      <c r="H109" s="3"/>
      <c r="I109" s="3"/>
      <c r="J109" s="3"/>
      <c r="P109" s="26"/>
      <c r="Q109" s="26"/>
      <c r="R109" s="2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</row>
    <row r="110" spans="1:65" s="2" customFormat="1" x14ac:dyDescent="0.25">
      <c r="A110" s="1"/>
      <c r="C110" s="1"/>
      <c r="F110" s="1"/>
      <c r="G110" s="1"/>
      <c r="H110" s="3"/>
      <c r="I110" s="3"/>
      <c r="J110" s="3"/>
      <c r="P110" s="26"/>
      <c r="Q110" s="26"/>
      <c r="R110" s="2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</row>
    <row r="111" spans="1:65" s="2" customFormat="1" x14ac:dyDescent="0.25">
      <c r="A111" s="1"/>
      <c r="C111" s="1"/>
      <c r="F111" s="1"/>
      <c r="G111" s="1"/>
      <c r="H111" s="3"/>
      <c r="I111" s="3"/>
      <c r="J111" s="3"/>
      <c r="P111" s="26"/>
      <c r="Q111" s="26"/>
      <c r="R111" s="2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</row>
    <row r="112" spans="1:65" s="2" customFormat="1" x14ac:dyDescent="0.25">
      <c r="A112" s="1"/>
      <c r="C112" s="1"/>
      <c r="F112" s="1"/>
      <c r="G112" s="1"/>
      <c r="H112" s="3"/>
      <c r="I112" s="3"/>
      <c r="J112" s="3"/>
      <c r="P112" s="26"/>
      <c r="Q112" s="26"/>
      <c r="R112" s="2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</row>
    <row r="113" spans="1:65" s="2" customFormat="1" x14ac:dyDescent="0.25">
      <c r="A113" s="1"/>
      <c r="C113" s="1"/>
      <c r="F113" s="1"/>
      <c r="G113" s="1"/>
      <c r="H113" s="3"/>
      <c r="I113" s="3"/>
      <c r="J113" s="3"/>
      <c r="P113" s="26"/>
      <c r="Q113" s="26"/>
      <c r="R113" s="2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</row>
    <row r="114" spans="1:65" s="2" customFormat="1" x14ac:dyDescent="0.25">
      <c r="A114" s="1"/>
      <c r="C114" s="1"/>
      <c r="F114" s="1"/>
      <c r="G114" s="1"/>
      <c r="H114" s="3"/>
      <c r="I114" s="3"/>
      <c r="J114" s="3"/>
      <c r="P114" s="26"/>
      <c r="Q114" s="26"/>
      <c r="R114" s="2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</row>
    <row r="115" spans="1:65" s="2" customFormat="1" x14ac:dyDescent="0.25">
      <c r="A115" s="1"/>
      <c r="C115" s="1"/>
      <c r="F115" s="1"/>
      <c r="G115" s="1"/>
      <c r="H115" s="3"/>
      <c r="I115" s="3"/>
      <c r="J115" s="3"/>
      <c r="P115" s="26"/>
      <c r="Q115" s="26"/>
      <c r="R115" s="2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</row>
    <row r="116" spans="1:65" s="2" customFormat="1" x14ac:dyDescent="0.25">
      <c r="A116" s="1"/>
      <c r="C116" s="1"/>
      <c r="F116" s="1"/>
      <c r="G116" s="1"/>
      <c r="H116" s="3"/>
      <c r="I116" s="3"/>
      <c r="J116" s="3"/>
      <c r="P116" s="26"/>
      <c r="Q116" s="26"/>
      <c r="R116" s="2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</row>
    <row r="117" spans="1:65" s="2" customFormat="1" x14ac:dyDescent="0.25">
      <c r="A117" s="1"/>
      <c r="C117" s="1"/>
      <c r="F117" s="1"/>
      <c r="G117" s="1"/>
      <c r="H117" s="3"/>
      <c r="I117" s="3"/>
      <c r="J117" s="3"/>
      <c r="P117" s="26"/>
      <c r="Q117" s="26"/>
      <c r="R117" s="2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</row>
    <row r="118" spans="1:65" s="2" customFormat="1" x14ac:dyDescent="0.25">
      <c r="A118" s="1"/>
      <c r="C118" s="1"/>
      <c r="F118" s="1"/>
      <c r="G118" s="1"/>
      <c r="H118" s="3"/>
      <c r="I118" s="3"/>
      <c r="J118" s="3"/>
      <c r="P118" s="26"/>
      <c r="Q118" s="26"/>
      <c r="R118" s="2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</row>
    <row r="119" spans="1:65" s="2" customFormat="1" x14ac:dyDescent="0.25">
      <c r="A119" s="1"/>
      <c r="C119" s="1"/>
      <c r="F119" s="1"/>
      <c r="G119" s="1"/>
      <c r="H119" s="3"/>
      <c r="I119" s="3"/>
      <c r="J119" s="3"/>
      <c r="P119" s="26"/>
      <c r="Q119" s="26"/>
      <c r="R119" s="2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</row>
    <row r="120" spans="1:65" s="2" customFormat="1" x14ac:dyDescent="0.25">
      <c r="A120" s="1"/>
      <c r="C120" s="1"/>
      <c r="F120" s="1"/>
      <c r="G120" s="1"/>
      <c r="H120" s="3"/>
      <c r="I120" s="3"/>
      <c r="J120" s="3"/>
      <c r="P120" s="26"/>
      <c r="Q120" s="26"/>
      <c r="R120" s="2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</row>
    <row r="121" spans="1:65" s="2" customFormat="1" x14ac:dyDescent="0.25">
      <c r="A121" s="1"/>
      <c r="C121" s="1"/>
      <c r="F121" s="1"/>
      <c r="G121" s="1"/>
      <c r="H121" s="3"/>
      <c r="I121" s="3"/>
      <c r="J121" s="3"/>
      <c r="P121" s="26"/>
      <c r="Q121" s="26"/>
      <c r="R121" s="27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</row>
    <row r="122" spans="1:65" s="2" customFormat="1" x14ac:dyDescent="0.25">
      <c r="A122" s="1"/>
      <c r="C122" s="1"/>
      <c r="F122" s="1"/>
      <c r="G122" s="1"/>
      <c r="H122" s="3"/>
      <c r="I122" s="3"/>
      <c r="J122" s="3"/>
      <c r="P122" s="26"/>
      <c r="Q122" s="26"/>
      <c r="R122" s="27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</row>
    <row r="123" spans="1:65" s="29" customFormat="1" x14ac:dyDescent="0.25">
      <c r="A123" s="28"/>
      <c r="C123" s="28"/>
      <c r="F123" s="28"/>
      <c r="G123" s="28"/>
      <c r="H123" s="30"/>
      <c r="I123" s="30"/>
      <c r="J123" s="30"/>
      <c r="P123" s="14"/>
      <c r="Q123" s="14"/>
      <c r="R123" s="15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</row>
  </sheetData>
  <sheetProtection password="CB18" sheet="1" formatCells="0" formatColumns="0" formatRows="0" insertColumns="0" insertRows="0" insertHyperlinks="0" deleteColumns="0" deleteRows="0" sort="0" autoFilter="0" pivotTables="0"/>
  <autoFilter ref="A9:BM67"/>
  <sortState ref="A10:BT98">
    <sortCondition ref="B10:B98"/>
  </sortState>
  <mergeCells count="18">
    <mergeCell ref="J82:N82"/>
    <mergeCell ref="J85:N85"/>
    <mergeCell ref="A2:D2"/>
    <mergeCell ref="A78:O78"/>
    <mergeCell ref="A81:F81"/>
    <mergeCell ref="A82:F82"/>
    <mergeCell ref="A3:O3"/>
    <mergeCell ref="A4:O4"/>
    <mergeCell ref="A5:O5"/>
    <mergeCell ref="A6:O6"/>
    <mergeCell ref="A7:O7"/>
    <mergeCell ref="A71:O71"/>
    <mergeCell ref="A77:O77"/>
    <mergeCell ref="A76:O76"/>
    <mergeCell ref="K8:M8"/>
    <mergeCell ref="O10:O67"/>
    <mergeCell ref="A68:H68"/>
    <mergeCell ref="A75:O75"/>
  </mergeCells>
  <pageMargins left="0.7" right="0.7" top="0.75" bottom="0.75" header="0.3" footer="0.3"/>
  <pageSetup paperSize="9" scale="23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D6511-53B9-47AE-93B6-4FF8A34405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5c1268-c313-4c88-a7d8-4dfb6146562e"/>
    <ds:schemaRef ds:uri="e8510b5f-6aa8-4b41-ad21-0333e6d625da"/>
    <ds:schemaRef ds:uri="http://purl.org/dc/elements/1.1/"/>
    <ds:schemaRef ds:uri="62edf88c-bd47-4408-9cff-6a35ee0b394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prok0301</cp:lastModifiedBy>
  <cp:lastPrinted>2025-01-21T12:38:54Z</cp:lastPrinted>
  <dcterms:created xsi:type="dcterms:W3CDTF">2016-10-11T08:44:59Z</dcterms:created>
  <dcterms:modified xsi:type="dcterms:W3CDTF">2026-07-14T12:43:35Z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